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ozpočtové opatření 2022 - na vyvěšení\"/>
    </mc:Choice>
  </mc:AlternateContent>
  <xr:revisionPtr revIDLastSave="0" documentId="13_ncr:1_{E7E2A83C-6A21-4907-9BC1-A630C79D6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4" r:id="rId1"/>
    <sheet name="List2" sheetId="2" r:id="rId2"/>
    <sheet name="List3" sheetId="3" r:id="rId3"/>
  </sheets>
  <externalReferences>
    <externalReference r:id="rId4"/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4" l="1"/>
  <c r="G65" i="4"/>
  <c r="G67" i="4"/>
  <c r="G63" i="4"/>
  <c r="I64" i="4" l="1"/>
  <c r="I65" i="4" s="1"/>
  <c r="I46" i="4" l="1"/>
  <c r="G48" i="4"/>
  <c r="I17" i="4"/>
  <c r="H37" i="4"/>
  <c r="H38" i="4" s="1"/>
  <c r="I30" i="4"/>
  <c r="H45" i="4"/>
  <c r="I44" i="4"/>
  <c r="I36" i="4"/>
  <c r="H35" i="4"/>
  <c r="I35" i="4" s="1"/>
  <c r="I34" i="4"/>
  <c r="H15" i="4" l="1"/>
  <c r="I14" i="4"/>
  <c r="H43" i="4"/>
  <c r="H33" i="4"/>
  <c r="I33" i="4" s="1"/>
  <c r="H41" i="4"/>
  <c r="I41" i="4" s="1"/>
  <c r="I39" i="4" l="1"/>
  <c r="H29" i="4"/>
  <c r="I29" i="4" s="1"/>
  <c r="H28" i="4"/>
  <c r="I28" i="4" s="1"/>
  <c r="H27" i="4"/>
  <c r="H31" i="4" s="1"/>
  <c r="H46" i="4" s="1"/>
  <c r="I37" i="4"/>
  <c r="I27" i="4" l="1"/>
  <c r="F17" i="4"/>
  <c r="I31" i="4" l="1"/>
  <c r="I38" i="4"/>
  <c r="H63" i="4"/>
  <c r="I15" i="4"/>
  <c r="I21" i="4"/>
  <c r="I24" i="4"/>
  <c r="I40" i="4" l="1"/>
  <c r="I43" i="4" l="1"/>
  <c r="I42" i="4"/>
  <c r="I25" i="4"/>
  <c r="H17" i="4" l="1"/>
  <c r="I23" i="4"/>
  <c r="I22" i="4"/>
  <c r="I32" i="4"/>
  <c r="I58" i="4"/>
  <c r="I45" i="4" l="1"/>
  <c r="I26" i="4"/>
  <c r="I48" i="4" l="1"/>
  <c r="I67" i="4" s="1"/>
  <c r="H48" i="4"/>
</calcChain>
</file>

<file path=xl/sharedStrings.xml><?xml version="1.0" encoding="utf-8"?>
<sst xmlns="http://schemas.openxmlformats.org/spreadsheetml/2006/main" count="102" uniqueCount="62">
  <si>
    <t>V souladu s ustanovením § 16 zákona č. 250/2000 Sb., o rozpočtových pravidlech územních rozpočtů dojde k rozpočtovému</t>
  </si>
  <si>
    <t>opatření v případě změn rozpočtových prostředků na závazných ukazatelích.</t>
  </si>
  <si>
    <t>Přesun prostředků v rámci nezajištěného výdaje je Čerpán z rezervy obce.</t>
  </si>
  <si>
    <r>
      <t xml:space="preserve">ZO </t>
    </r>
    <r>
      <rPr>
        <u/>
        <sz val="9.5"/>
        <rFont val="Arial"/>
        <family val="2"/>
        <charset val="238"/>
      </rPr>
      <t>schvaluje dne 6. 6. 2018 rozpočtové opatření č. 3/2018 v předloženém rozsahu Usnesením č. 1038/1860</t>
    </r>
  </si>
  <si>
    <t>TEXTY PRO FORMULÁŘ ÚPRAVA ROZPOČTU - na začátek kopírují se řádky 3-13</t>
  </si>
  <si>
    <t>TEXTY PRO FORMULÁŘ ÚPRAVA ROZPOČTU - na začátek kopírují se řádky 16-32</t>
  </si>
  <si>
    <t>poznámka: Texty, které budou přenášeny z tohoto formuláře, musí být zapsány pouze ve sloupci A</t>
  </si>
  <si>
    <t xml:space="preserve">Správce rozpočtu : </t>
  </si>
  <si>
    <t xml:space="preserve">Starosta obce : </t>
  </si>
  <si>
    <t>Obec , IČ: Náklo, 00299251</t>
  </si>
  <si>
    <t>Rozpočtové změny roku 2019 -duben</t>
  </si>
  <si>
    <r>
      <t>Rozpočtové opatření č. 1/2019</t>
    </r>
    <r>
      <rPr>
        <sz val="9.5"/>
        <rFont val="Arial"/>
        <family val="2"/>
        <charset val="238"/>
      </rPr>
      <t xml:space="preserve"> (předloženo na ZQ 6. 6. 2018) a doplněno při jednání na ZO</t>
    </r>
  </si>
  <si>
    <t>Důvodová zpráva k rozpočtovému opatření č. 1/2019</t>
  </si>
  <si>
    <t>PAR</t>
  </si>
  <si>
    <t>POL</t>
  </si>
  <si>
    <t>PARAGRAF</t>
  </si>
  <si>
    <t>POZNÁMKA</t>
  </si>
  <si>
    <t>ROZP po ZMĚNĚ</t>
  </si>
  <si>
    <t>změna ROZP</t>
  </si>
  <si>
    <t>UZ</t>
  </si>
  <si>
    <t>Celkem ZMĚNY v PŘÍJMECH</t>
  </si>
  <si>
    <t>Celkem PŘÍJMY</t>
  </si>
  <si>
    <t>VÝDAJE:</t>
  </si>
  <si>
    <t>Celkem ZMĚNY ve VÝDAJÍCH</t>
  </si>
  <si>
    <t>Celkem VÝDAJE</t>
  </si>
  <si>
    <t>Celkem 5XXX</t>
  </si>
  <si>
    <t>Celkem 6XXX</t>
  </si>
  <si>
    <t>FINANCOVÁNÍ</t>
  </si>
  <si>
    <t>Celkem ZMĚNY ve FINANCOVÁNÍ:</t>
  </si>
  <si>
    <t>Celkem FINANCOVÁNÍ:</t>
  </si>
  <si>
    <t>REKAPITULACE:</t>
  </si>
  <si>
    <t>Celkem PŘÍJMY+FINANCOVÁNÍ</t>
  </si>
  <si>
    <t>PŘÍJMY</t>
  </si>
  <si>
    <t>Rozpočet na rok 2022</t>
  </si>
  <si>
    <t>popis</t>
  </si>
  <si>
    <t>Rozpočet po změnách</t>
  </si>
  <si>
    <t xml:space="preserve">Rozpočtové opatření č. 3 - březen 2022 </t>
  </si>
  <si>
    <r>
      <t>Rozpočtové opatření č. 3/2022</t>
    </r>
    <r>
      <rPr>
        <sz val="9.5"/>
        <rFont val="Calibri"/>
        <family val="2"/>
        <charset val="238"/>
      </rPr>
      <t xml:space="preserve"> (předloženo na Radě obce 21. 3. 2022) a doplněno při jednání na zasedání Rady obce</t>
    </r>
  </si>
  <si>
    <t>Důvodová zpráva k rozpočtovému opatření č. 3 /2022</t>
  </si>
  <si>
    <r>
      <t xml:space="preserve">Rada obce </t>
    </r>
    <r>
      <rPr>
        <u/>
        <sz val="9.5"/>
        <rFont val="Calibri"/>
        <family val="2"/>
        <charset val="238"/>
      </rPr>
      <t>schvaluje dne 21. 3. 2022 rozpočtové opatření č. 3/2022 v předloženém rozsahu.</t>
    </r>
  </si>
  <si>
    <t>N 104 Z 1</t>
  </si>
  <si>
    <t>N 104 Z 5</t>
  </si>
  <si>
    <t>hasiči Mezice</t>
  </si>
  <si>
    <t>Platy zaměst.v pr.poměru vyjma zaměst.na služ.m.</t>
  </si>
  <si>
    <t>Povinné poj.na soc.zab.a přísp.nast.pol.zaměst.</t>
  </si>
  <si>
    <t>Povinné pojistné na veřejné zdravotní pojištění</t>
  </si>
  <si>
    <t>Stavby</t>
  </si>
  <si>
    <t>Pozemky</t>
  </si>
  <si>
    <t>Opravy a udržování</t>
  </si>
  <si>
    <t>Plyn</t>
  </si>
  <si>
    <t>Činnost místní samosprávy</t>
  </si>
  <si>
    <t xml:space="preserve"> Komunální služby a územní rozvoj j.n</t>
  </si>
  <si>
    <t>Ostatní záležitosti pozemních komunikací</t>
  </si>
  <si>
    <t>Nebytové hospodářství</t>
  </si>
  <si>
    <t>Požární ochrana - dobrovolná část</t>
  </si>
  <si>
    <t>plyn Zvěřovo</t>
  </si>
  <si>
    <t>silnice Mezice</t>
  </si>
  <si>
    <t>Ostatní zájmová činnost a rekreace</t>
  </si>
  <si>
    <t>Platby daní státnímu rozpočtu</t>
  </si>
  <si>
    <t>Nákup materiálu jinde nezařazený</t>
  </si>
  <si>
    <t>Pohřebnictví</t>
  </si>
  <si>
    <t>Drobný dlouhodobý hmotný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</si>
</sst>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3" tint="-0.249977111117893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.5"/>
      <name val="Arial"/>
      <family val="2"/>
      <charset val="238"/>
    </font>
    <font>
      <sz val="9.5"/>
      <name val="Arial"/>
      <family val="2"/>
      <charset val="238"/>
    </font>
    <font>
      <b/>
      <u/>
      <sz val="9.5"/>
      <name val="Arial"/>
      <family val="2"/>
      <charset val="238"/>
    </font>
    <font>
      <sz val="8.5"/>
      <name val="Arial"/>
      <family val="2"/>
      <charset val="238"/>
    </font>
    <font>
      <u/>
      <sz val="9.5"/>
      <name val="Arial"/>
      <family val="2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9.5"/>
      <name val="Calibri"/>
      <family val="2"/>
      <charset val="238"/>
    </font>
    <font>
      <b/>
      <u/>
      <sz val="9.5"/>
      <name val="Calibri"/>
      <family val="2"/>
      <charset val="238"/>
    </font>
    <font>
      <u/>
      <sz val="9.5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b/>
      <i/>
      <sz val="9.5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100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>
      <alignment horizontal="left" vertical="center"/>
    </xf>
    <xf numFmtId="1" fontId="21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21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left" vertical="center" wrapText="1"/>
    </xf>
    <xf numFmtId="1" fontId="22" fillId="2" borderId="1" xfId="1" applyNumberFormat="1" applyFont="1" applyFill="1" applyBorder="1" applyAlignment="1" applyProtection="1">
      <alignment horizontal="center" vertical="center" shrinkToFit="1"/>
      <protection hidden="1"/>
    </xf>
    <xf numFmtId="1" fontId="22" fillId="2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22" fillId="2" borderId="1" xfId="1" applyNumberFormat="1" applyFont="1" applyFill="1" applyBorder="1" applyAlignment="1" applyProtection="1">
      <alignment horizontal="center" vertical="center"/>
      <protection hidden="1"/>
    </xf>
    <xf numFmtId="4" fontId="16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23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21" fillId="0" borderId="0" xfId="0" applyNumberFormat="1" applyFont="1" applyAlignment="1">
      <alignment vertical="center"/>
    </xf>
    <xf numFmtId="1" fontId="22" fillId="0" borderId="1" xfId="1" applyNumberFormat="1" applyFont="1" applyBorder="1" applyAlignment="1" applyProtection="1">
      <alignment horizontal="center" vertical="center"/>
      <protection hidden="1"/>
    </xf>
    <xf numFmtId="4" fontId="22" fillId="0" borderId="1" xfId="1" applyNumberFormat="1" applyFont="1" applyBorder="1" applyAlignment="1" applyProtection="1">
      <alignment vertical="center" shrinkToFit="1"/>
      <protection hidden="1"/>
    </xf>
    <xf numFmtId="4" fontId="22" fillId="0" borderId="1" xfId="1" applyNumberFormat="1" applyFont="1" applyBorder="1" applyAlignment="1" applyProtection="1">
      <alignment horizontal="center" vertical="center"/>
      <protection hidden="1"/>
    </xf>
    <xf numFmtId="4" fontId="16" fillId="0" borderId="1" xfId="1" applyNumberFormat="1" applyFont="1" applyBorder="1" applyAlignment="1" applyProtection="1">
      <alignment vertical="center" shrinkToFit="1"/>
      <protection locked="0" hidden="1"/>
    </xf>
    <xf numFmtId="1" fontId="22" fillId="0" borderId="3" xfId="1" applyNumberFormat="1" applyFont="1" applyBorder="1" applyAlignment="1" applyProtection="1">
      <alignment horizontal="center" vertical="center" shrinkToFit="1"/>
      <protection locked="0" hidden="1"/>
    </xf>
    <xf numFmtId="1" fontId="22" fillId="0" borderId="3" xfId="1" applyNumberFormat="1" applyFont="1" applyBorder="1" applyAlignment="1" applyProtection="1">
      <alignment horizontal="center" vertical="center"/>
      <protection hidden="1"/>
    </xf>
    <xf numFmtId="3" fontId="22" fillId="0" borderId="3" xfId="1" applyNumberFormat="1" applyFont="1" applyBorder="1" applyAlignment="1" applyProtection="1">
      <alignment vertical="center"/>
      <protection locked="0" hidden="1"/>
    </xf>
    <xf numFmtId="3" fontId="22" fillId="0" borderId="3" xfId="1" applyNumberFormat="1" applyFont="1" applyBorder="1" applyAlignment="1" applyProtection="1">
      <alignment vertical="center"/>
      <protection hidden="1"/>
    </xf>
    <xf numFmtId="4" fontId="22" fillId="0" borderId="3" xfId="1" applyNumberFormat="1" applyFont="1" applyBorder="1" applyAlignment="1" applyProtection="1">
      <alignment vertical="center" shrinkToFit="1"/>
      <protection hidden="1"/>
    </xf>
    <xf numFmtId="3" fontId="16" fillId="0" borderId="0" xfId="1" applyNumberFormat="1" applyFont="1" applyAlignment="1" applyProtection="1">
      <alignment vertical="center" wrapText="1" shrinkToFit="1"/>
      <protection locked="0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 wrapText="1"/>
    </xf>
    <xf numFmtId="1" fontId="23" fillId="0" borderId="0" xfId="0" applyNumberFormat="1" applyFont="1" applyAlignment="1">
      <alignment horizontal="left" vertical="center"/>
    </xf>
    <xf numFmtId="0" fontId="22" fillId="2" borderId="1" xfId="1" applyFont="1" applyFill="1" applyBorder="1" applyAlignment="1" applyProtection="1">
      <alignment horizontal="center" vertical="center" shrinkToFit="1"/>
      <protection hidden="1"/>
    </xf>
    <xf numFmtId="0" fontId="22" fillId="2" borderId="1" xfId="1" applyFont="1" applyFill="1" applyBorder="1" applyAlignment="1" applyProtection="1">
      <alignment horizontal="center" vertical="center"/>
      <protection hidden="1"/>
    </xf>
    <xf numFmtId="4" fontId="22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vertical="center"/>
    </xf>
    <xf numFmtId="4" fontId="16" fillId="0" borderId="1" xfId="1" applyNumberFormat="1" applyFont="1" applyBorder="1" applyAlignment="1" applyProtection="1">
      <alignment horizontal="center" vertical="center"/>
      <protection hidden="1"/>
    </xf>
    <xf numFmtId="1" fontId="22" fillId="0" borderId="1" xfId="1" applyNumberFormat="1" applyFont="1" applyBorder="1" applyAlignment="1" applyProtection="1">
      <alignment horizontal="center" vertical="center"/>
      <protection locked="0" hidden="1"/>
    </xf>
    <xf numFmtId="0" fontId="22" fillId="0" borderId="1" xfId="1" applyFont="1" applyBorder="1" applyAlignment="1" applyProtection="1">
      <alignment vertical="center"/>
      <protection locked="0" hidden="1"/>
    </xf>
    <xf numFmtId="4" fontId="22" fillId="0" borderId="1" xfId="1" applyNumberFormat="1" applyFont="1" applyBorder="1" applyAlignment="1" applyProtection="1">
      <alignment vertical="center"/>
      <protection hidden="1"/>
    </xf>
    <xf numFmtId="1" fontId="22" fillId="0" borderId="0" xfId="1" applyNumberFormat="1" applyFont="1" applyAlignment="1" applyProtection="1">
      <alignment horizontal="center" vertical="center"/>
      <protection locked="0" hidden="1"/>
    </xf>
    <xf numFmtId="1" fontId="22" fillId="0" borderId="0" xfId="1" applyNumberFormat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vertical="center"/>
      <protection locked="0" hidden="1"/>
    </xf>
    <xf numFmtId="4" fontId="22" fillId="0" borderId="0" xfId="1" applyNumberFormat="1" applyFont="1" applyAlignment="1" applyProtection="1">
      <alignment vertical="center"/>
      <protection hidden="1"/>
    </xf>
    <xf numFmtId="4" fontId="22" fillId="0" borderId="0" xfId="1" applyNumberFormat="1" applyFont="1" applyAlignment="1" applyProtection="1">
      <alignment horizontal="center" vertical="center"/>
      <protection hidden="1"/>
    </xf>
    <xf numFmtId="4" fontId="22" fillId="0" borderId="0" xfId="1" applyNumberFormat="1" applyFont="1" applyAlignment="1" applyProtection="1">
      <alignment vertical="center" shrinkToFit="1"/>
      <protection hidden="1"/>
    </xf>
    <xf numFmtId="4" fontId="23" fillId="0" borderId="0" xfId="1" applyNumberFormat="1" applyFont="1" applyAlignment="1" applyProtection="1">
      <alignment vertical="center" shrinkToFit="1"/>
      <protection hidden="1"/>
    </xf>
    <xf numFmtId="0" fontId="16" fillId="0" borderId="0" xfId="1" applyFont="1" applyAlignment="1" applyProtection="1">
      <alignment vertical="center" wrapText="1" shrinkToFit="1"/>
      <protection locked="0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1" fontId="22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22" fillId="2" borderId="2" xfId="1" applyNumberFormat="1" applyFont="1" applyFill="1" applyBorder="1" applyAlignment="1" applyProtection="1">
      <alignment horizontal="center" vertical="center"/>
      <protection hidden="1"/>
    </xf>
    <xf numFmtId="3" fontId="22" fillId="2" borderId="2" xfId="1" applyNumberFormat="1" applyFont="1" applyFill="1" applyBorder="1" applyAlignment="1" applyProtection="1">
      <alignment horizontal="center" vertical="center" shrinkToFit="1"/>
      <protection hidden="1"/>
    </xf>
    <xf numFmtId="3" fontId="22" fillId="2" borderId="2" xfId="1" applyNumberFormat="1" applyFont="1" applyFill="1" applyBorder="1" applyAlignment="1" applyProtection="1">
      <alignment horizontal="center" vertical="center"/>
      <protection hidden="1"/>
    </xf>
    <xf numFmtId="4" fontId="23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23" fillId="0" borderId="3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vertical="center"/>
    </xf>
    <xf numFmtId="1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4" fontId="22" fillId="0" borderId="3" xfId="1" applyNumberFormat="1" applyFont="1" applyBorder="1" applyAlignment="1" applyProtection="1">
      <alignment horizontal="center" vertical="center"/>
      <protection hidden="1"/>
    </xf>
    <xf numFmtId="3" fontId="22" fillId="0" borderId="1" xfId="1" applyNumberFormat="1" applyFont="1" applyBorder="1" applyAlignment="1" applyProtection="1">
      <alignment horizontal="left" vertical="center" wrapText="1"/>
      <protection hidden="1"/>
    </xf>
    <xf numFmtId="3" fontId="16" fillId="0" borderId="1" xfId="1" applyNumberFormat="1" applyFont="1" applyBorder="1" applyAlignment="1" applyProtection="1">
      <alignment horizontal="left" vertical="center" wrapText="1" shrinkToFit="1"/>
      <protection locked="0"/>
    </xf>
    <xf numFmtId="1" fontId="2" fillId="0" borderId="1" xfId="1" applyNumberFormat="1" applyBorder="1" applyAlignment="1" applyProtection="1">
      <alignment horizontal="center" vertical="center"/>
      <protection hidden="1"/>
    </xf>
    <xf numFmtId="4" fontId="2" fillId="0" borderId="1" xfId="1" applyNumberFormat="1" applyBorder="1" applyAlignment="1" applyProtection="1">
      <alignment vertical="center" wrapText="1"/>
      <protection hidden="1"/>
    </xf>
    <xf numFmtId="3" fontId="2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4" fontId="19" fillId="0" borderId="0" xfId="0" applyNumberFormat="1" applyFont="1" applyAlignment="1">
      <alignment vertical="center"/>
    </xf>
    <xf numFmtId="4" fontId="23" fillId="0" borderId="0" xfId="0" applyNumberFormat="1" applyFont="1" applyAlignment="1">
      <alignment horizontal="left" vertical="center" indent="3"/>
    </xf>
    <xf numFmtId="4" fontId="21" fillId="0" borderId="1" xfId="1" applyNumberFormat="1" applyFont="1" applyBorder="1" applyAlignment="1" applyProtection="1">
      <alignment horizontal="center" vertical="center" shrinkToFit="1"/>
      <protection hidden="1"/>
    </xf>
    <xf numFmtId="4" fontId="21" fillId="0" borderId="0" xfId="0" applyNumberFormat="1" applyFont="1" applyAlignment="1">
      <alignment horizontal="center" vertical="center"/>
    </xf>
    <xf numFmtId="4" fontId="23" fillId="0" borderId="1" xfId="1" applyNumberFormat="1" applyFont="1" applyBorder="1" applyAlignment="1" applyProtection="1">
      <alignment horizontal="center" vertical="center" shrinkToFit="1"/>
      <protection hidden="1"/>
    </xf>
    <xf numFmtId="4" fontId="23" fillId="0" borderId="0" xfId="0" applyNumberFormat="1" applyFont="1" applyAlignment="1">
      <alignment horizontal="center" vertical="center"/>
    </xf>
    <xf numFmtId="4" fontId="22" fillId="0" borderId="0" xfId="1" applyNumberFormat="1" applyFont="1" applyAlignment="1" applyProtection="1">
      <alignment horizontal="center" vertical="center" shrinkToFit="1"/>
      <protection locked="0" hidden="1"/>
    </xf>
    <xf numFmtId="4" fontId="24" fillId="0" borderId="0" xfId="0" applyNumberFormat="1" applyFont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2" fontId="19" fillId="0" borderId="0" xfId="0" applyNumberFormat="1" applyFont="1" applyAlignment="1" applyProtection="1">
      <alignment vertical="center"/>
      <protection locked="0"/>
    </xf>
    <xf numFmtId="3" fontId="2" fillId="0" borderId="1" xfId="1" applyNumberFormat="1" applyBorder="1" applyAlignment="1" applyProtection="1">
      <alignment horizontal="center" vertical="center"/>
      <protection hidden="1"/>
    </xf>
  </cellXfs>
  <cellStyles count="12">
    <cellStyle name="Hypertextový odkaz 2" xfId="3" xr:uid="{00000000-0005-0000-0000-000000000000}"/>
    <cellStyle name="Normální" xfId="0" builtinId="0"/>
    <cellStyle name="normální 2" xfId="1" xr:uid="{00000000-0005-0000-0000-000002000000}"/>
    <cellStyle name="normální 3" xfId="6" xr:uid="{00000000-0005-0000-0000-000003000000}"/>
    <cellStyle name="normální 3 2" xfId="7" xr:uid="{00000000-0005-0000-0000-000004000000}"/>
    <cellStyle name="normální 3 2 2" xfId="8" xr:uid="{00000000-0005-0000-0000-000005000000}"/>
    <cellStyle name="normální 3 2 3" xfId="2" xr:uid="{00000000-0005-0000-0000-000006000000}"/>
    <cellStyle name="normální 4" xfId="5" xr:uid="{00000000-0005-0000-0000-000007000000}"/>
    <cellStyle name="normální 5" xfId="9" xr:uid="{00000000-0005-0000-0000-000008000000}"/>
    <cellStyle name="normální 6" xfId="4" xr:uid="{00000000-0005-0000-0000-000009000000}"/>
    <cellStyle name="normální 7" xfId="10" xr:uid="{00000000-0005-0000-0000-00000A000000}"/>
    <cellStyle name="Normální 8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28575</xdr:rowOff>
        </xdr:from>
        <xdr:to>
          <xdr:col>3</xdr:col>
          <xdr:colOff>133350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ZPĚT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0</xdr:row>
          <xdr:rowOff>47625</xdr:rowOff>
        </xdr:from>
        <xdr:to>
          <xdr:col>6</xdr:col>
          <xdr:colOff>47625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ulož změny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\2022\rozpo&#269;tov&#225;%20opat&#345;en&#237;%20&#269;.%202%20-%20b&#345;ezen%202022%20-%20schv&#225;leno%20zastupitelstve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O\GORISS\PROG\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58">
          <cell r="I58">
            <v>3708909.4699999997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vyd-1"/>
      <sheetName val="Fin_prij-1"/>
      <sheetName val="uprROZPvyd"/>
      <sheetName val="uprROZPprij"/>
      <sheetName val="ROZPOČTOVÉ ZMĚNY zal"/>
      <sheetName val="ROZPOČET_VYD"/>
      <sheetName val="ROZPOČET_prij"/>
      <sheetName val="Novy_ROZPOČET_VYD"/>
      <sheetName val="Novy_ROZPOČET_prij"/>
      <sheetName val="přek_kap_vyd1"/>
      <sheetName val="ROZPOČET_VYD_arch"/>
      <sheetName val="tiskZmeny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seznam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saveSoubor"/>
      <definedName name="zpetROZPOCET_VY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T109"/>
  <sheetViews>
    <sheetView tabSelected="1" workbookViewId="0">
      <selection activeCell="I67" sqref="I67"/>
    </sheetView>
  </sheetViews>
  <sheetFormatPr defaultColWidth="9.140625" defaultRowHeight="12.75" x14ac:dyDescent="0.25"/>
  <cols>
    <col min="1" max="1" width="5.7109375" style="12" customWidth="1"/>
    <col min="2" max="2" width="5.7109375" style="80" customWidth="1"/>
    <col min="3" max="3" width="9.7109375" style="31" customWidth="1"/>
    <col min="4" max="4" width="10.7109375" style="31" customWidth="1"/>
    <col min="5" max="5" width="40.7109375" style="31" customWidth="1"/>
    <col min="6" max="6" width="18.140625" style="22" bestFit="1" customWidth="1"/>
    <col min="7" max="7" width="12.28515625" style="22" bestFit="1" customWidth="1"/>
    <col min="8" max="8" width="13.7109375" style="81" customWidth="1"/>
    <col min="9" max="9" width="13.7109375" style="92" customWidth="1"/>
    <col min="10" max="10" width="13.7109375" style="81" customWidth="1"/>
    <col min="11" max="11" width="25.7109375" style="31" customWidth="1"/>
    <col min="12" max="12" width="11.42578125" style="31" bestFit="1" customWidth="1"/>
    <col min="13" max="16384" width="9.140625" style="31"/>
  </cols>
  <sheetData>
    <row r="1" spans="1:19" s="13" customFormat="1" x14ac:dyDescent="0.25">
      <c r="F1" s="14"/>
      <c r="G1" s="14"/>
      <c r="I1" s="14"/>
    </row>
    <row r="2" spans="1:19" s="13" customFormat="1" x14ac:dyDescent="0.25">
      <c r="B2" s="15"/>
      <c r="C2" s="15"/>
      <c r="D2" s="15"/>
      <c r="E2" s="15"/>
      <c r="F2" s="16"/>
      <c r="G2" s="16"/>
      <c r="H2" s="15"/>
      <c r="I2" s="16"/>
      <c r="J2" s="15"/>
    </row>
    <row r="3" spans="1:19" s="13" customFormat="1" x14ac:dyDescent="0.25">
      <c r="A3" s="15" t="s">
        <v>9</v>
      </c>
      <c r="B3" s="15"/>
      <c r="C3" s="15"/>
      <c r="D3" s="15"/>
      <c r="E3" s="15"/>
      <c r="F3" s="16"/>
      <c r="G3" s="16"/>
      <c r="H3" s="15"/>
      <c r="I3" s="16"/>
      <c r="J3" s="15"/>
      <c r="K3" s="17"/>
    </row>
    <row r="4" spans="1:19" s="13" customFormat="1" x14ac:dyDescent="0.25">
      <c r="A4" s="15"/>
      <c r="B4" s="15"/>
      <c r="C4" s="15"/>
      <c r="D4" s="15"/>
      <c r="E4" s="15"/>
      <c r="F4" s="16"/>
      <c r="G4" s="16"/>
      <c r="H4" s="15"/>
      <c r="I4" s="16"/>
      <c r="J4" s="15"/>
      <c r="K4" s="17"/>
    </row>
    <row r="5" spans="1:19" s="13" customFormat="1" x14ac:dyDescent="0.25">
      <c r="A5" s="18" t="s">
        <v>36</v>
      </c>
      <c r="B5" s="15"/>
      <c r="C5" s="15"/>
      <c r="D5" s="15"/>
      <c r="E5" s="15"/>
      <c r="F5" s="16"/>
      <c r="G5" s="16"/>
      <c r="H5" s="15"/>
      <c r="I5" s="16"/>
      <c r="J5" s="15"/>
      <c r="K5" s="17"/>
    </row>
    <row r="6" spans="1:19" s="13" customFormat="1" x14ac:dyDescent="0.25">
      <c r="A6" s="15"/>
      <c r="B6" s="15"/>
      <c r="C6" s="15"/>
      <c r="D6" s="15"/>
      <c r="E6" s="15"/>
      <c r="F6" s="16"/>
      <c r="G6" s="16"/>
      <c r="H6" s="15"/>
      <c r="I6" s="16"/>
      <c r="J6" s="15"/>
      <c r="K6" s="17"/>
    </row>
    <row r="7" spans="1:19" s="13" customFormat="1" x14ac:dyDescent="0.25">
      <c r="A7" s="15" t="s">
        <v>0</v>
      </c>
      <c r="B7" s="15"/>
      <c r="C7" s="15"/>
      <c r="D7" s="15"/>
      <c r="E7" s="15"/>
      <c r="F7" s="16"/>
      <c r="G7" s="16"/>
      <c r="H7" s="15"/>
      <c r="I7" s="16"/>
      <c r="J7" s="15"/>
      <c r="K7" s="17"/>
    </row>
    <row r="8" spans="1:19" s="13" customFormat="1" x14ac:dyDescent="0.25">
      <c r="A8" s="15" t="s">
        <v>1</v>
      </c>
      <c r="B8" s="15"/>
      <c r="C8" s="15"/>
      <c r="D8" s="15"/>
      <c r="E8" s="15"/>
      <c r="F8" s="16"/>
      <c r="G8" s="16"/>
      <c r="H8" s="15"/>
      <c r="I8" s="16"/>
      <c r="J8" s="15"/>
      <c r="K8" s="17"/>
    </row>
    <row r="9" spans="1:19" s="13" customFormat="1" x14ac:dyDescent="0.25">
      <c r="A9" s="15"/>
      <c r="B9" s="15"/>
      <c r="C9" s="15"/>
      <c r="D9" s="15"/>
      <c r="E9" s="15"/>
      <c r="F9" s="16"/>
      <c r="G9" s="16"/>
      <c r="H9" s="15"/>
      <c r="I9" s="16"/>
      <c r="J9" s="15"/>
      <c r="K9" s="17"/>
    </row>
    <row r="10" spans="1:19" s="13" customFormat="1" x14ac:dyDescent="0.25">
      <c r="A10" s="19" t="s">
        <v>37</v>
      </c>
      <c r="B10" s="15"/>
      <c r="C10" s="15"/>
      <c r="D10" s="15"/>
      <c r="E10" s="15"/>
      <c r="F10" s="16"/>
      <c r="G10" s="16"/>
      <c r="H10" s="15"/>
      <c r="I10" s="16"/>
      <c r="J10" s="15"/>
      <c r="K10" s="17"/>
    </row>
    <row r="11" spans="1:19" s="13" customFormat="1" x14ac:dyDescent="0.25">
      <c r="A11" s="19"/>
      <c r="B11" s="15"/>
      <c r="C11" s="15"/>
      <c r="D11" s="15"/>
      <c r="E11" s="15"/>
      <c r="F11" s="16"/>
      <c r="G11" s="16"/>
      <c r="H11" s="15"/>
      <c r="I11" s="16"/>
      <c r="J11" s="15"/>
      <c r="K11" s="17"/>
    </row>
    <row r="12" spans="1:19" s="21" customFormat="1" x14ac:dyDescent="0.25">
      <c r="A12" s="20" t="s">
        <v>32</v>
      </c>
      <c r="B12" s="20"/>
      <c r="F12" s="22"/>
      <c r="G12" s="22"/>
      <c r="H12" s="23"/>
      <c r="I12" s="92"/>
      <c r="J12" s="23"/>
      <c r="K12" s="24"/>
    </row>
    <row r="13" spans="1:19" ht="25.5" x14ac:dyDescent="0.25">
      <c r="A13" s="25" t="s">
        <v>13</v>
      </c>
      <c r="B13" s="26" t="s">
        <v>14</v>
      </c>
      <c r="C13" s="27" t="s">
        <v>19</v>
      </c>
      <c r="D13" s="28" t="s">
        <v>15</v>
      </c>
      <c r="E13" s="27" t="s">
        <v>34</v>
      </c>
      <c r="F13" s="27" t="s">
        <v>33</v>
      </c>
      <c r="G13" s="88" t="s">
        <v>35</v>
      </c>
      <c r="H13" s="29" t="s">
        <v>18</v>
      </c>
      <c r="I13" s="30" t="s">
        <v>17</v>
      </c>
      <c r="J13" s="74" t="s">
        <v>16</v>
      </c>
    </row>
    <row r="14" spans="1:19" ht="13.5" thickBot="1" x14ac:dyDescent="0.3">
      <c r="A14" s="54"/>
      <c r="B14" s="32"/>
      <c r="C14" s="55"/>
      <c r="D14" s="56"/>
      <c r="E14" s="56"/>
      <c r="F14" s="34"/>
      <c r="G14" s="34"/>
      <c r="H14" s="33"/>
      <c r="I14" s="93">
        <f>H14+F14</f>
        <v>0</v>
      </c>
      <c r="J14" s="85"/>
      <c r="K14" s="52"/>
      <c r="L14" s="52"/>
      <c r="M14" s="52"/>
      <c r="N14" s="52"/>
      <c r="O14" s="52"/>
      <c r="P14" s="52"/>
      <c r="Q14" s="52"/>
      <c r="R14" s="52"/>
      <c r="S14" s="52"/>
    </row>
    <row r="15" spans="1:19" ht="13.5" thickTop="1" x14ac:dyDescent="0.25">
      <c r="A15" s="36"/>
      <c r="B15" s="37"/>
      <c r="C15" s="38"/>
      <c r="D15" s="39" t="s">
        <v>20</v>
      </c>
      <c r="E15" s="39"/>
      <c r="F15" s="83">
        <v>33700619.700000003</v>
      </c>
      <c r="G15" s="83"/>
      <c r="H15" s="40">
        <f>H14</f>
        <v>0</v>
      </c>
      <c r="I15" s="83">
        <f>F15+H15</f>
        <v>33700619.700000003</v>
      </c>
      <c r="J15" s="40"/>
      <c r="K15" s="41"/>
    </row>
    <row r="16" spans="1:19" x14ac:dyDescent="0.25">
      <c r="A16" s="42"/>
      <c r="B16" s="43"/>
      <c r="C16" s="44"/>
      <c r="D16" s="44"/>
      <c r="E16" s="44"/>
      <c r="F16" s="45"/>
      <c r="G16" s="45"/>
      <c r="H16" s="46"/>
      <c r="I16" s="94"/>
      <c r="J16" s="46"/>
      <c r="K16" s="47"/>
    </row>
    <row r="17" spans="1:19" x14ac:dyDescent="0.25">
      <c r="A17" s="42"/>
      <c r="B17" s="43"/>
      <c r="C17" s="44"/>
      <c r="D17" s="44" t="s">
        <v>21</v>
      </c>
      <c r="E17" s="44"/>
      <c r="F17" s="90">
        <f>F15</f>
        <v>33700619.700000003</v>
      </c>
      <c r="G17" s="46">
        <v>34803814.220000006</v>
      </c>
      <c r="H17" s="46">
        <f>H15</f>
        <v>0</v>
      </c>
      <c r="I17" s="94">
        <f>G17</f>
        <v>34803814.220000006</v>
      </c>
      <c r="K17" s="47"/>
    </row>
    <row r="18" spans="1:19" x14ac:dyDescent="0.25">
      <c r="A18" s="42"/>
      <c r="B18" s="43"/>
      <c r="C18" s="44"/>
      <c r="D18" s="44"/>
      <c r="E18" s="44"/>
      <c r="F18" s="45"/>
      <c r="G18" s="45"/>
      <c r="H18" s="46"/>
      <c r="I18" s="94"/>
      <c r="J18" s="46"/>
      <c r="K18" s="47"/>
    </row>
    <row r="19" spans="1:19" x14ac:dyDescent="0.25">
      <c r="A19" s="48" t="s">
        <v>22</v>
      </c>
      <c r="B19" s="43"/>
      <c r="C19" s="44"/>
      <c r="D19" s="44"/>
      <c r="E19" s="44"/>
      <c r="F19" s="45"/>
      <c r="G19" s="45"/>
      <c r="H19" s="46"/>
      <c r="I19" s="94"/>
      <c r="J19" s="46"/>
      <c r="K19" s="47"/>
    </row>
    <row r="20" spans="1:19" ht="25.5" x14ac:dyDescent="0.25">
      <c r="A20" s="25" t="s">
        <v>13</v>
      </c>
      <c r="B20" s="49" t="s">
        <v>14</v>
      </c>
      <c r="C20" s="49" t="s">
        <v>19</v>
      </c>
      <c r="D20" s="50" t="s">
        <v>15</v>
      </c>
      <c r="E20" s="51" t="s">
        <v>34</v>
      </c>
      <c r="F20" s="27" t="s">
        <v>33</v>
      </c>
      <c r="G20" s="88" t="s">
        <v>35</v>
      </c>
      <c r="H20" s="29" t="s">
        <v>18</v>
      </c>
      <c r="I20" s="30" t="s">
        <v>17</v>
      </c>
      <c r="J20" s="74" t="s">
        <v>16</v>
      </c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25.5" x14ac:dyDescent="0.25">
      <c r="A21" s="86">
        <v>6171</v>
      </c>
      <c r="B21" s="86">
        <v>5011</v>
      </c>
      <c r="C21" s="99">
        <v>13013</v>
      </c>
      <c r="D21" s="87"/>
      <c r="E21" s="87" t="s">
        <v>43</v>
      </c>
      <c r="F21" s="53">
        <v>0</v>
      </c>
      <c r="G21" s="53">
        <v>0</v>
      </c>
      <c r="H21" s="35">
        <v>169728</v>
      </c>
      <c r="I21" s="91">
        <f>H21+G21</f>
        <v>169728</v>
      </c>
      <c r="J21" s="85" t="s">
        <v>40</v>
      </c>
      <c r="K21" s="52"/>
      <c r="L21" s="52"/>
      <c r="M21" s="52"/>
      <c r="N21" s="52"/>
      <c r="O21" s="52"/>
      <c r="P21" s="52"/>
      <c r="Q21" s="52"/>
      <c r="R21" s="52"/>
      <c r="S21" s="52"/>
    </row>
    <row r="22" spans="1:19" ht="25.5" x14ac:dyDescent="0.25">
      <c r="A22" s="86">
        <v>6171</v>
      </c>
      <c r="B22" s="86">
        <v>5011</v>
      </c>
      <c r="C22" s="99">
        <v>13013</v>
      </c>
      <c r="D22" s="87"/>
      <c r="E22" s="87" t="s">
        <v>43</v>
      </c>
      <c r="F22" s="53">
        <v>0</v>
      </c>
      <c r="G22" s="53">
        <v>0</v>
      </c>
      <c r="H22" s="35">
        <v>29952</v>
      </c>
      <c r="I22" s="91">
        <f>H22+G22</f>
        <v>29952</v>
      </c>
      <c r="J22" s="85" t="s">
        <v>41</v>
      </c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25.5" x14ac:dyDescent="0.25">
      <c r="A23" s="86">
        <v>6171</v>
      </c>
      <c r="B23" s="86">
        <v>5031</v>
      </c>
      <c r="C23" s="99">
        <v>13013</v>
      </c>
      <c r="D23" s="87"/>
      <c r="E23" s="87" t="s">
        <v>44</v>
      </c>
      <c r="F23" s="53">
        <v>0</v>
      </c>
      <c r="G23" s="53">
        <v>0</v>
      </c>
      <c r="H23" s="35">
        <v>42085.2</v>
      </c>
      <c r="I23" s="91">
        <f>H23+G23</f>
        <v>42085.2</v>
      </c>
      <c r="J23" s="85" t="s">
        <v>40</v>
      </c>
      <c r="K23" s="52"/>
      <c r="L23" s="52"/>
      <c r="M23" s="52"/>
      <c r="N23" s="52"/>
      <c r="O23" s="52"/>
      <c r="P23" s="52"/>
      <c r="Q23" s="52"/>
      <c r="R23" s="52"/>
      <c r="S23" s="52"/>
    </row>
    <row r="24" spans="1:19" ht="25.5" x14ac:dyDescent="0.25">
      <c r="A24" s="86">
        <v>6171</v>
      </c>
      <c r="B24" s="86">
        <v>5031</v>
      </c>
      <c r="C24" s="99">
        <v>13013</v>
      </c>
      <c r="D24" s="87"/>
      <c r="E24" s="87" t="s">
        <v>44</v>
      </c>
      <c r="F24" s="53">
        <v>0</v>
      </c>
      <c r="G24" s="53">
        <v>0</v>
      </c>
      <c r="H24" s="35">
        <v>7426.8</v>
      </c>
      <c r="I24" s="91">
        <f>H24+G24</f>
        <v>7426.8</v>
      </c>
      <c r="J24" s="85" t="s">
        <v>41</v>
      </c>
      <c r="K24" s="52"/>
      <c r="L24" s="52"/>
      <c r="M24" s="52"/>
      <c r="N24" s="52"/>
      <c r="O24" s="52"/>
      <c r="P24" s="52"/>
      <c r="Q24" s="52"/>
      <c r="R24" s="52"/>
      <c r="S24" s="52"/>
    </row>
    <row r="25" spans="1:19" x14ac:dyDescent="0.25">
      <c r="A25" s="86">
        <v>6171</v>
      </c>
      <c r="B25" s="86">
        <v>5032</v>
      </c>
      <c r="C25" s="99">
        <v>13013</v>
      </c>
      <c r="D25" s="87"/>
      <c r="E25" s="87" t="s">
        <v>45</v>
      </c>
      <c r="F25" s="53">
        <v>0</v>
      </c>
      <c r="G25" s="53">
        <v>0</v>
      </c>
      <c r="H25" s="35">
        <v>15279.6</v>
      </c>
      <c r="I25" s="91">
        <f>H25</f>
        <v>15279.6</v>
      </c>
      <c r="J25" s="85" t="s">
        <v>40</v>
      </c>
      <c r="K25" s="52"/>
      <c r="L25" s="52"/>
      <c r="M25" s="52"/>
      <c r="N25" s="52"/>
      <c r="O25" s="52"/>
      <c r="P25" s="52"/>
      <c r="Q25" s="52"/>
      <c r="R25" s="52"/>
      <c r="S25" s="52"/>
    </row>
    <row r="26" spans="1:19" x14ac:dyDescent="0.25">
      <c r="A26" s="86">
        <v>6171</v>
      </c>
      <c r="B26" s="86">
        <v>5032</v>
      </c>
      <c r="C26" s="99">
        <v>13013</v>
      </c>
      <c r="D26" s="87"/>
      <c r="E26" s="87" t="s">
        <v>45</v>
      </c>
      <c r="F26" s="53">
        <v>0</v>
      </c>
      <c r="G26" s="53">
        <v>0</v>
      </c>
      <c r="H26" s="35">
        <v>2696.4</v>
      </c>
      <c r="I26" s="91">
        <f>H26+F26</f>
        <v>2696.4</v>
      </c>
      <c r="J26" s="85" t="s">
        <v>41</v>
      </c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25.5" x14ac:dyDescent="0.25">
      <c r="A27" s="86">
        <v>6171</v>
      </c>
      <c r="B27" s="86">
        <v>5011</v>
      </c>
      <c r="C27" s="99"/>
      <c r="D27" s="87"/>
      <c r="E27" s="87" t="s">
        <v>43</v>
      </c>
      <c r="F27" s="53">
        <v>1800000</v>
      </c>
      <c r="G27" s="53">
        <v>0</v>
      </c>
      <c r="H27" s="35">
        <f>-H21-H22</f>
        <v>-199680</v>
      </c>
      <c r="I27" s="91">
        <f>F27+H27</f>
        <v>1600320</v>
      </c>
      <c r="J27" s="85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25.5" x14ac:dyDescent="0.25">
      <c r="A28" s="86">
        <v>6171</v>
      </c>
      <c r="B28" s="86">
        <v>5031</v>
      </c>
      <c r="C28" s="99"/>
      <c r="D28" s="87"/>
      <c r="E28" s="87" t="s">
        <v>44</v>
      </c>
      <c r="F28" s="53">
        <v>410000</v>
      </c>
      <c r="G28" s="53">
        <v>0</v>
      </c>
      <c r="H28" s="35">
        <f>-H23-H24</f>
        <v>-49512</v>
      </c>
      <c r="I28" s="91">
        <f t="shared" ref="I28:I30" si="0">F28+H28</f>
        <v>360488</v>
      </c>
      <c r="J28" s="85"/>
      <c r="K28" s="89"/>
      <c r="L28" s="52"/>
      <c r="M28" s="52"/>
      <c r="N28" s="52"/>
      <c r="O28" s="52"/>
      <c r="P28" s="52"/>
      <c r="Q28" s="52"/>
      <c r="R28" s="52"/>
      <c r="S28" s="52"/>
    </row>
    <row r="29" spans="1:19" x14ac:dyDescent="0.25">
      <c r="A29" s="86">
        <v>6171</v>
      </c>
      <c r="B29" s="86">
        <v>5032</v>
      </c>
      <c r="C29" s="99"/>
      <c r="D29" s="87"/>
      <c r="E29" s="87" t="s">
        <v>45</v>
      </c>
      <c r="F29" s="53">
        <v>150000</v>
      </c>
      <c r="G29" s="53">
        <v>0</v>
      </c>
      <c r="H29" s="35">
        <f>-H26-H25</f>
        <v>-17976</v>
      </c>
      <c r="I29" s="91">
        <f t="shared" si="0"/>
        <v>132024</v>
      </c>
      <c r="J29" s="85"/>
      <c r="K29" s="52"/>
      <c r="L29" s="52"/>
      <c r="M29" s="52"/>
      <c r="N29" s="52"/>
      <c r="O29" s="52"/>
      <c r="P29" s="52"/>
      <c r="Q29" s="52"/>
      <c r="R29" s="52"/>
      <c r="S29" s="52"/>
    </row>
    <row r="30" spans="1:19" x14ac:dyDescent="0.25">
      <c r="A30" s="86">
        <v>6171</v>
      </c>
      <c r="B30" s="86">
        <v>5137</v>
      </c>
      <c r="C30" s="99"/>
      <c r="D30" s="87"/>
      <c r="E30" s="87" t="s">
        <v>61</v>
      </c>
      <c r="F30" s="53">
        <v>30000</v>
      </c>
      <c r="G30" s="53">
        <v>50000</v>
      </c>
      <c r="H30" s="35">
        <v>15062</v>
      </c>
      <c r="I30" s="91">
        <f t="shared" si="0"/>
        <v>45062</v>
      </c>
      <c r="J30" s="85"/>
      <c r="K30" s="52"/>
      <c r="L30" s="52"/>
      <c r="M30" s="52"/>
      <c r="N30" s="52"/>
      <c r="O30" s="52"/>
      <c r="P30" s="52"/>
      <c r="Q30" s="52"/>
      <c r="R30" s="52"/>
      <c r="S30" s="52"/>
    </row>
    <row r="31" spans="1:19" x14ac:dyDescent="0.25">
      <c r="A31" s="54">
        <v>6171</v>
      </c>
      <c r="B31" s="32"/>
      <c r="C31" s="55"/>
      <c r="D31" s="56" t="s">
        <v>50</v>
      </c>
      <c r="E31" s="56"/>
      <c r="F31" s="34">
        <v>5427999</v>
      </c>
      <c r="G31" s="34">
        <v>9231568</v>
      </c>
      <c r="H31" s="33">
        <f>SUM(H21:H30)</f>
        <v>15062</v>
      </c>
      <c r="I31" s="93">
        <f>H31+G31</f>
        <v>9246630</v>
      </c>
      <c r="J31" s="85"/>
      <c r="K31" s="52"/>
      <c r="L31" s="52"/>
      <c r="M31" s="52"/>
      <c r="N31" s="52"/>
      <c r="O31" s="52"/>
      <c r="P31" s="52"/>
      <c r="Q31" s="52"/>
      <c r="R31" s="52"/>
      <c r="S31" s="52"/>
    </row>
    <row r="32" spans="1:19" x14ac:dyDescent="0.25">
      <c r="A32" s="86">
        <v>5512</v>
      </c>
      <c r="B32" s="86">
        <v>6121</v>
      </c>
      <c r="C32" s="99"/>
      <c r="D32" s="87"/>
      <c r="E32" s="87" t="s">
        <v>46</v>
      </c>
      <c r="F32" s="53">
        <v>0</v>
      </c>
      <c r="G32" s="53">
        <v>0</v>
      </c>
      <c r="H32" s="35">
        <v>200000</v>
      </c>
      <c r="I32" s="91">
        <f>H32+F32</f>
        <v>200000</v>
      </c>
      <c r="J32" s="85" t="s">
        <v>42</v>
      </c>
      <c r="K32" s="52"/>
      <c r="L32" s="52"/>
      <c r="M32" s="52"/>
      <c r="N32" s="52"/>
      <c r="O32" s="52"/>
      <c r="P32" s="52"/>
      <c r="Q32" s="52"/>
      <c r="R32" s="52"/>
      <c r="S32" s="52"/>
    </row>
    <row r="33" spans="1:20" x14ac:dyDescent="0.25">
      <c r="A33" s="54">
        <v>5512</v>
      </c>
      <c r="B33" s="32"/>
      <c r="C33" s="55"/>
      <c r="D33" s="56" t="s">
        <v>54</v>
      </c>
      <c r="E33" s="56"/>
      <c r="F33" s="34">
        <v>147000</v>
      </c>
      <c r="G33" s="34">
        <v>147000</v>
      </c>
      <c r="H33" s="33">
        <f>H32</f>
        <v>200000</v>
      </c>
      <c r="I33" s="93">
        <f t="shared" ref="I33:I44" si="1">H33+G33</f>
        <v>347000</v>
      </c>
      <c r="J33" s="85"/>
      <c r="K33" s="52"/>
      <c r="L33" s="52"/>
      <c r="M33" s="52"/>
      <c r="N33" s="52"/>
      <c r="O33" s="52"/>
      <c r="P33" s="52"/>
      <c r="Q33" s="52"/>
      <c r="R33" s="52"/>
      <c r="S33" s="52"/>
    </row>
    <row r="34" spans="1:20" x14ac:dyDescent="0.25">
      <c r="A34" s="86">
        <v>3429</v>
      </c>
      <c r="B34" s="86">
        <v>5171</v>
      </c>
      <c r="C34" s="99"/>
      <c r="D34" s="87"/>
      <c r="E34" s="87" t="s">
        <v>48</v>
      </c>
      <c r="F34" s="53">
        <v>10000</v>
      </c>
      <c r="G34" s="53">
        <v>10000</v>
      </c>
      <c r="H34" s="35">
        <v>5000</v>
      </c>
      <c r="I34" s="91">
        <f t="shared" si="1"/>
        <v>15000</v>
      </c>
      <c r="J34" s="85"/>
      <c r="K34" s="52"/>
      <c r="L34" s="52"/>
      <c r="M34" s="52"/>
      <c r="N34" s="52"/>
      <c r="O34" s="52"/>
      <c r="P34" s="52"/>
      <c r="Q34" s="52"/>
      <c r="R34" s="52"/>
      <c r="S34" s="52"/>
    </row>
    <row r="35" spans="1:20" x14ac:dyDescent="0.25">
      <c r="A35" s="54">
        <v>3429</v>
      </c>
      <c r="B35" s="32"/>
      <c r="C35" s="55"/>
      <c r="D35" s="56" t="s">
        <v>57</v>
      </c>
      <c r="E35" s="56"/>
      <c r="F35" s="34">
        <v>5925352</v>
      </c>
      <c r="G35" s="34">
        <v>5925352</v>
      </c>
      <c r="H35" s="33">
        <f>SUM(H34)</f>
        <v>5000</v>
      </c>
      <c r="I35" s="93">
        <f t="shared" si="1"/>
        <v>5930352</v>
      </c>
      <c r="J35" s="85"/>
      <c r="K35" s="52"/>
      <c r="L35" s="52"/>
      <c r="M35" s="52"/>
      <c r="N35" s="52"/>
      <c r="O35" s="52"/>
      <c r="P35" s="52"/>
      <c r="Q35" s="52"/>
      <c r="R35" s="52"/>
      <c r="S35" s="52"/>
    </row>
    <row r="36" spans="1:20" x14ac:dyDescent="0.25">
      <c r="A36" s="86">
        <v>3639</v>
      </c>
      <c r="B36" s="86">
        <v>5362</v>
      </c>
      <c r="C36" s="99"/>
      <c r="D36" s="87"/>
      <c r="E36" s="87" t="s">
        <v>58</v>
      </c>
      <c r="F36" s="53">
        <v>6000</v>
      </c>
      <c r="G36" s="53">
        <v>6000</v>
      </c>
      <c r="H36" s="35">
        <v>2000</v>
      </c>
      <c r="I36" s="91">
        <f t="shared" si="1"/>
        <v>8000</v>
      </c>
      <c r="J36" s="85"/>
      <c r="K36" s="52"/>
      <c r="L36" s="52"/>
      <c r="M36" s="52"/>
      <c r="N36" s="52"/>
      <c r="O36" s="52"/>
      <c r="P36" s="52"/>
      <c r="Q36" s="52"/>
      <c r="R36" s="52"/>
      <c r="S36" s="52"/>
    </row>
    <row r="37" spans="1:20" x14ac:dyDescent="0.25">
      <c r="A37" s="86">
        <v>3639</v>
      </c>
      <c r="B37" s="86">
        <v>6130</v>
      </c>
      <c r="C37" s="99"/>
      <c r="D37" s="87"/>
      <c r="E37" s="87" t="s">
        <v>47</v>
      </c>
      <c r="F37" s="53">
        <v>54935.7</v>
      </c>
      <c r="G37" s="53">
        <v>1521529.34</v>
      </c>
      <c r="H37" s="35">
        <f>-210000-25606</f>
        <v>-235606</v>
      </c>
      <c r="I37" s="91">
        <f t="shared" si="1"/>
        <v>1285923.3400000001</v>
      </c>
      <c r="J37" s="85"/>
      <c r="K37" s="52"/>
      <c r="L37" s="52"/>
      <c r="M37" s="52"/>
      <c r="N37" s="52"/>
      <c r="O37" s="52"/>
      <c r="P37" s="52"/>
      <c r="Q37" s="52"/>
      <c r="R37" s="52"/>
      <c r="S37" s="52"/>
    </row>
    <row r="38" spans="1:20" x14ac:dyDescent="0.25">
      <c r="A38" s="54">
        <v>3639</v>
      </c>
      <c r="B38" s="32"/>
      <c r="C38" s="55"/>
      <c r="D38" s="56" t="s">
        <v>51</v>
      </c>
      <c r="E38" s="56"/>
      <c r="F38" s="34">
        <v>7667935.700000003</v>
      </c>
      <c r="G38" s="34">
        <v>9159095.5399999991</v>
      </c>
      <c r="H38" s="33">
        <f>SUM(H36:H37)</f>
        <v>-233606</v>
      </c>
      <c r="I38" s="93">
        <f t="shared" si="1"/>
        <v>8925489.5399999991</v>
      </c>
      <c r="J38" s="85"/>
      <c r="K38" s="52"/>
      <c r="L38" s="52"/>
      <c r="M38" s="52"/>
      <c r="N38" s="52"/>
      <c r="O38" s="52"/>
      <c r="P38" s="52"/>
      <c r="Q38" s="52"/>
      <c r="R38" s="52"/>
      <c r="S38" s="52"/>
    </row>
    <row r="39" spans="1:20" x14ac:dyDescent="0.25">
      <c r="A39" s="86">
        <v>2219</v>
      </c>
      <c r="B39" s="86">
        <v>6121</v>
      </c>
      <c r="C39" s="99"/>
      <c r="D39" s="87"/>
      <c r="E39" s="87" t="s">
        <v>46</v>
      </c>
      <c r="F39" s="53">
        <v>0</v>
      </c>
      <c r="G39" s="53">
        <v>82200.759999999995</v>
      </c>
      <c r="H39" s="35">
        <v>10000</v>
      </c>
      <c r="I39" s="91">
        <f t="shared" si="1"/>
        <v>92200.76</v>
      </c>
      <c r="J39" s="85" t="s">
        <v>56</v>
      </c>
      <c r="K39" s="52"/>
      <c r="L39" s="52"/>
      <c r="M39" s="52"/>
      <c r="N39" s="52"/>
      <c r="O39" s="52"/>
      <c r="P39" s="52"/>
      <c r="Q39" s="52"/>
      <c r="R39" s="52"/>
      <c r="S39" s="52"/>
    </row>
    <row r="40" spans="1:20" x14ac:dyDescent="0.25">
      <c r="A40" s="86">
        <v>2219</v>
      </c>
      <c r="B40" s="86">
        <v>5171</v>
      </c>
      <c r="C40" s="99"/>
      <c r="D40" s="87"/>
      <c r="E40" s="87" t="s">
        <v>48</v>
      </c>
      <c r="F40" s="53">
        <v>50000</v>
      </c>
      <c r="G40" s="53">
        <v>50000</v>
      </c>
      <c r="H40" s="35">
        <v>-10000</v>
      </c>
      <c r="I40" s="91">
        <f t="shared" si="1"/>
        <v>40000</v>
      </c>
      <c r="J40" s="85"/>
      <c r="K40" s="52"/>
      <c r="L40" s="52"/>
      <c r="M40" s="52"/>
      <c r="N40" s="52"/>
      <c r="O40" s="52"/>
      <c r="P40" s="52"/>
      <c r="Q40" s="52"/>
      <c r="R40" s="52"/>
      <c r="S40" s="52"/>
    </row>
    <row r="41" spans="1:20" x14ac:dyDescent="0.25">
      <c r="A41" s="54">
        <v>2219</v>
      </c>
      <c r="B41" s="32"/>
      <c r="C41" s="55"/>
      <c r="D41" s="56" t="s">
        <v>52</v>
      </c>
      <c r="E41" s="56"/>
      <c r="F41" s="34">
        <v>247510</v>
      </c>
      <c r="G41" s="34">
        <v>329710.76</v>
      </c>
      <c r="H41" s="33">
        <f>SUM(H39:H40)</f>
        <v>0</v>
      </c>
      <c r="I41" s="93">
        <f t="shared" si="1"/>
        <v>329710.76</v>
      </c>
      <c r="J41" s="85"/>
      <c r="K41" s="52"/>
      <c r="L41" s="52"/>
      <c r="M41" s="52"/>
      <c r="N41" s="52"/>
      <c r="O41" s="52"/>
      <c r="P41" s="52"/>
      <c r="Q41" s="52"/>
      <c r="R41" s="52"/>
      <c r="S41" s="52"/>
    </row>
    <row r="42" spans="1:20" x14ac:dyDescent="0.25">
      <c r="A42" s="86">
        <v>3613</v>
      </c>
      <c r="B42" s="86">
        <v>5153</v>
      </c>
      <c r="C42" s="99"/>
      <c r="D42" s="87"/>
      <c r="E42" s="87" t="s">
        <v>49</v>
      </c>
      <c r="F42" s="53">
        <v>0</v>
      </c>
      <c r="G42" s="53">
        <v>10000</v>
      </c>
      <c r="H42" s="35">
        <v>10000</v>
      </c>
      <c r="I42" s="91">
        <f t="shared" si="1"/>
        <v>20000</v>
      </c>
      <c r="J42" s="85" t="s">
        <v>55</v>
      </c>
      <c r="K42" s="52"/>
      <c r="L42" s="52"/>
      <c r="M42" s="52"/>
      <c r="N42" s="52"/>
      <c r="O42" s="52"/>
      <c r="P42" s="52"/>
      <c r="Q42" s="52"/>
      <c r="R42" s="52"/>
      <c r="S42" s="52"/>
    </row>
    <row r="43" spans="1:20" x14ac:dyDescent="0.25">
      <c r="A43" s="54">
        <v>3613</v>
      </c>
      <c r="B43" s="32"/>
      <c r="C43" s="55"/>
      <c r="D43" s="56" t="s">
        <v>53</v>
      </c>
      <c r="E43" s="56"/>
      <c r="F43" s="34">
        <v>51000</v>
      </c>
      <c r="G43" s="34">
        <v>61000</v>
      </c>
      <c r="H43" s="33">
        <f>SUM(H42)</f>
        <v>10000</v>
      </c>
      <c r="I43" s="93">
        <f t="shared" si="1"/>
        <v>71000</v>
      </c>
      <c r="J43" s="85"/>
      <c r="K43" s="52"/>
      <c r="L43" s="52"/>
      <c r="M43" s="52"/>
      <c r="N43" s="52"/>
      <c r="O43" s="52"/>
      <c r="P43" s="52"/>
      <c r="Q43" s="52"/>
      <c r="R43" s="52"/>
      <c r="S43" s="52"/>
    </row>
    <row r="44" spans="1:20" x14ac:dyDescent="0.25">
      <c r="A44" s="86">
        <v>3632</v>
      </c>
      <c r="B44" s="86">
        <v>5139</v>
      </c>
      <c r="C44" s="99"/>
      <c r="D44" s="87"/>
      <c r="E44" s="87" t="s">
        <v>59</v>
      </c>
      <c r="F44" s="53">
        <v>5000</v>
      </c>
      <c r="G44" s="53">
        <v>5000</v>
      </c>
      <c r="H44" s="35">
        <v>3544</v>
      </c>
      <c r="I44" s="91">
        <f t="shared" si="1"/>
        <v>8544</v>
      </c>
      <c r="J44" s="85"/>
      <c r="K44" s="52"/>
      <c r="L44" s="52"/>
      <c r="M44" s="52"/>
      <c r="N44" s="52"/>
      <c r="O44" s="52"/>
      <c r="P44" s="52"/>
      <c r="Q44" s="52"/>
      <c r="R44" s="52"/>
      <c r="S44" s="52"/>
    </row>
    <row r="45" spans="1:20" x14ac:dyDescent="0.25">
      <c r="A45" s="54">
        <v>3632</v>
      </c>
      <c r="B45" s="32"/>
      <c r="C45" s="55"/>
      <c r="D45" s="56" t="s">
        <v>60</v>
      </c>
      <c r="E45" s="56"/>
      <c r="F45" s="34">
        <v>153500</v>
      </c>
      <c r="G45" s="34">
        <v>153500</v>
      </c>
      <c r="H45" s="33">
        <f>H44</f>
        <v>3544</v>
      </c>
      <c r="I45" s="93">
        <f>H45+F45</f>
        <v>157044</v>
      </c>
      <c r="J45" s="85"/>
      <c r="K45" s="89"/>
      <c r="L45" s="52"/>
      <c r="M45" s="52"/>
      <c r="N45" s="52"/>
      <c r="O45" s="52"/>
      <c r="P45" s="52"/>
      <c r="Q45" s="52"/>
      <c r="R45" s="52"/>
      <c r="S45" s="52"/>
    </row>
    <row r="46" spans="1:20" x14ac:dyDescent="0.25">
      <c r="A46" s="57"/>
      <c r="B46" s="58"/>
      <c r="C46" s="59"/>
      <c r="D46" s="60" t="s">
        <v>23</v>
      </c>
      <c r="E46" s="60"/>
      <c r="F46" s="61">
        <v>33700619.700000003</v>
      </c>
      <c r="G46" s="46">
        <v>38512723.690000005</v>
      </c>
      <c r="H46" s="62">
        <f>+H43+H41+H38+H33+H31+H35+H45</f>
        <v>0</v>
      </c>
      <c r="I46" s="95">
        <f>H46+G46</f>
        <v>38512723.690000005</v>
      </c>
      <c r="J46" s="63"/>
      <c r="K46" s="64"/>
      <c r="L46" s="52"/>
      <c r="M46" s="52"/>
      <c r="N46" s="52"/>
      <c r="O46" s="52"/>
      <c r="P46" s="52"/>
      <c r="Q46" s="52"/>
      <c r="R46" s="52"/>
      <c r="S46" s="52"/>
      <c r="T46" s="52"/>
    </row>
    <row r="47" spans="1:20" x14ac:dyDescent="0.25">
      <c r="A47" s="65"/>
      <c r="B47" s="66"/>
      <c r="C47" s="66"/>
      <c r="D47" s="66"/>
      <c r="E47" s="66"/>
      <c r="F47" s="67"/>
      <c r="G47" s="67"/>
      <c r="H47" s="68"/>
      <c r="I47" s="96"/>
      <c r="J47" s="68"/>
      <c r="K47" s="69"/>
      <c r="L47" s="52"/>
      <c r="M47" s="52"/>
      <c r="N47" s="52"/>
      <c r="O47" s="52"/>
      <c r="P47" s="52"/>
      <c r="Q47" s="52"/>
      <c r="R47" s="52"/>
      <c r="S47" s="52"/>
      <c r="T47" s="52"/>
    </row>
    <row r="48" spans="1:20" x14ac:dyDescent="0.25">
      <c r="A48" s="65"/>
      <c r="B48" s="66"/>
      <c r="C48" s="66"/>
      <c r="D48" s="66" t="s">
        <v>24</v>
      </c>
      <c r="E48" s="66"/>
      <c r="F48" s="67"/>
      <c r="G48" s="68">
        <f>G46</f>
        <v>38512723.690000005</v>
      </c>
      <c r="H48" s="68">
        <f>H46</f>
        <v>0</v>
      </c>
      <c r="I48" s="96">
        <f>I46</f>
        <v>38512723.690000005</v>
      </c>
      <c r="K48" s="69"/>
      <c r="L48" s="52"/>
      <c r="M48" s="52"/>
      <c r="N48" s="52"/>
      <c r="O48" s="52"/>
      <c r="P48" s="52"/>
      <c r="Q48" s="52"/>
      <c r="R48" s="52"/>
      <c r="S48" s="52"/>
      <c r="T48" s="52"/>
    </row>
    <row r="49" spans="1:20" x14ac:dyDescent="0.25">
      <c r="A49" s="65"/>
      <c r="B49" s="66"/>
      <c r="C49" s="66"/>
      <c r="D49" s="66"/>
      <c r="E49" s="66"/>
      <c r="F49" s="67"/>
      <c r="G49" s="67"/>
      <c r="H49" s="68"/>
      <c r="I49" s="96"/>
      <c r="J49" s="68"/>
      <c r="K49" s="69"/>
      <c r="L49" s="52"/>
      <c r="M49" s="52"/>
      <c r="N49" s="52"/>
      <c r="O49" s="52"/>
      <c r="P49" s="52"/>
      <c r="Q49" s="52"/>
      <c r="R49" s="52"/>
      <c r="S49" s="52"/>
      <c r="T49" s="52"/>
    </row>
    <row r="50" spans="1:20" x14ac:dyDescent="0.25">
      <c r="A50" s="65"/>
      <c r="B50" s="66"/>
      <c r="C50" s="66"/>
      <c r="D50" s="66" t="s">
        <v>25</v>
      </c>
      <c r="E50" s="66"/>
      <c r="F50" s="67"/>
      <c r="G50" s="67"/>
      <c r="H50" s="68"/>
      <c r="I50" s="96"/>
      <c r="J50" s="68"/>
      <c r="K50" s="69"/>
      <c r="L50" s="52"/>
      <c r="M50" s="52"/>
      <c r="N50" s="52"/>
      <c r="O50" s="52"/>
      <c r="P50" s="52"/>
      <c r="Q50" s="52"/>
      <c r="R50" s="52"/>
      <c r="S50" s="52"/>
      <c r="T50" s="52"/>
    </row>
    <row r="51" spans="1:20" x14ac:dyDescent="0.25">
      <c r="A51" s="65"/>
      <c r="B51" s="66"/>
      <c r="C51" s="66"/>
      <c r="D51" s="66" t="s">
        <v>26</v>
      </c>
      <c r="E51" s="66"/>
      <c r="F51" s="67"/>
      <c r="G51" s="67"/>
      <c r="H51" s="68"/>
      <c r="I51" s="96"/>
      <c r="J51" s="68"/>
      <c r="K51" s="69"/>
      <c r="L51" s="52"/>
      <c r="M51" s="52"/>
      <c r="N51" s="52"/>
      <c r="O51" s="52"/>
      <c r="P51" s="52"/>
      <c r="Q51" s="52"/>
      <c r="R51" s="52"/>
      <c r="S51" s="52"/>
      <c r="T51" s="52"/>
    </row>
    <row r="52" spans="1:20" x14ac:dyDescent="0.25">
      <c r="A52" s="42"/>
      <c r="B52" s="43"/>
      <c r="C52" s="44"/>
      <c r="D52" s="44"/>
      <c r="E52" s="44"/>
      <c r="F52" s="45"/>
      <c r="G52" s="45"/>
      <c r="H52" s="46"/>
      <c r="I52" s="94"/>
      <c r="J52" s="46"/>
      <c r="K52" s="47"/>
    </row>
    <row r="53" spans="1:20" x14ac:dyDescent="0.25">
      <c r="A53" s="42"/>
      <c r="B53" s="43"/>
      <c r="C53" s="44"/>
      <c r="D53" s="44"/>
      <c r="E53" s="44"/>
      <c r="F53" s="45"/>
      <c r="G53" s="45"/>
      <c r="H53" s="46"/>
      <c r="I53" s="94"/>
      <c r="J53" s="46"/>
      <c r="K53" s="47"/>
    </row>
    <row r="54" spans="1:20" x14ac:dyDescent="0.25">
      <c r="A54" s="48" t="s">
        <v>27</v>
      </c>
      <c r="B54" s="43"/>
      <c r="C54" s="44"/>
      <c r="D54" s="44"/>
      <c r="E54" s="44"/>
      <c r="F54" s="45"/>
      <c r="G54" s="45"/>
      <c r="H54" s="46"/>
      <c r="I54" s="94"/>
      <c r="J54" s="46"/>
      <c r="K54" s="47"/>
    </row>
    <row r="55" spans="1:20" ht="25.5" x14ac:dyDescent="0.25">
      <c r="A55" s="70" t="s">
        <v>13</v>
      </c>
      <c r="B55" s="71" t="s">
        <v>14</v>
      </c>
      <c r="C55" s="72" t="s">
        <v>19</v>
      </c>
      <c r="D55" s="73" t="s">
        <v>15</v>
      </c>
      <c r="E55" s="72" t="s">
        <v>34</v>
      </c>
      <c r="F55" s="27" t="s">
        <v>33</v>
      </c>
      <c r="G55" s="88" t="s">
        <v>35</v>
      </c>
      <c r="H55" s="29" t="s">
        <v>18</v>
      </c>
      <c r="I55" s="74" t="s">
        <v>17</v>
      </c>
      <c r="J55" s="74" t="s">
        <v>16</v>
      </c>
    </row>
    <row r="56" spans="1:20" x14ac:dyDescent="0.25">
      <c r="A56" s="54"/>
      <c r="B56" s="32"/>
      <c r="C56" s="55"/>
      <c r="D56" s="56"/>
      <c r="E56" s="84"/>
      <c r="F56" s="34"/>
      <c r="G56" s="34"/>
      <c r="H56" s="33"/>
      <c r="I56" s="93"/>
      <c r="J56" s="85"/>
      <c r="K56" s="89"/>
      <c r="L56" s="52"/>
      <c r="M56" s="52"/>
      <c r="N56" s="52"/>
      <c r="O56" s="52"/>
      <c r="P56" s="52"/>
      <c r="Q56" s="52"/>
      <c r="R56" s="52"/>
    </row>
    <row r="57" spans="1:20" ht="13.5" thickBot="1" x14ac:dyDescent="0.3">
      <c r="A57" s="54"/>
      <c r="B57" s="32"/>
      <c r="C57" s="55"/>
      <c r="D57" s="56"/>
      <c r="E57" s="56"/>
      <c r="F57" s="34"/>
      <c r="G57" s="34"/>
      <c r="H57" s="33"/>
      <c r="I57" s="93"/>
      <c r="J57" s="85"/>
      <c r="K57" s="52"/>
      <c r="L57" s="52"/>
      <c r="M57" s="52"/>
      <c r="N57" s="52"/>
      <c r="O57" s="52"/>
      <c r="P57" s="52"/>
      <c r="Q57" s="52"/>
      <c r="R57" s="52"/>
    </row>
    <row r="58" spans="1:20" ht="13.5" thickTop="1" x14ac:dyDescent="0.25">
      <c r="A58" s="75"/>
      <c r="B58" s="76"/>
      <c r="C58" s="77"/>
      <c r="D58" s="77" t="s">
        <v>28</v>
      </c>
      <c r="E58" s="77"/>
      <c r="F58" s="78"/>
      <c r="G58" s="78"/>
      <c r="H58" s="79"/>
      <c r="I58" s="97">
        <f>I56</f>
        <v>0</v>
      </c>
      <c r="J58" s="79"/>
      <c r="K58" s="47"/>
    </row>
    <row r="59" spans="1:20" x14ac:dyDescent="0.25">
      <c r="A59" s="42"/>
      <c r="B59" s="43"/>
      <c r="C59" s="44"/>
      <c r="D59" s="44"/>
      <c r="E59" s="44"/>
      <c r="F59" s="45"/>
      <c r="G59" s="45"/>
      <c r="H59" s="46"/>
      <c r="I59" s="94"/>
      <c r="J59" s="46"/>
      <c r="K59" s="47"/>
    </row>
    <row r="60" spans="1:20" x14ac:dyDescent="0.25">
      <c r="A60" s="42"/>
      <c r="B60" s="43"/>
      <c r="C60" s="44"/>
      <c r="D60" s="44"/>
      <c r="E60" s="44"/>
      <c r="F60" s="45"/>
      <c r="G60" s="45"/>
      <c r="H60" s="46"/>
      <c r="I60" s="94"/>
      <c r="J60" s="46"/>
      <c r="K60" s="47"/>
    </row>
    <row r="61" spans="1:20" x14ac:dyDescent="0.25">
      <c r="A61" s="42"/>
      <c r="B61" s="43"/>
      <c r="C61" s="44"/>
      <c r="D61" s="44" t="s">
        <v>30</v>
      </c>
      <c r="E61" s="44"/>
      <c r="F61" s="45"/>
      <c r="G61" s="45"/>
      <c r="H61" s="46"/>
      <c r="I61" s="94"/>
      <c r="J61" s="46"/>
      <c r="K61" s="47"/>
    </row>
    <row r="62" spans="1:20" x14ac:dyDescent="0.25">
      <c r="A62" s="42"/>
      <c r="B62" s="43"/>
      <c r="C62" s="44"/>
      <c r="D62" s="44"/>
      <c r="E62" s="44"/>
      <c r="F62" s="45"/>
      <c r="G62" s="45"/>
      <c r="H62" s="46"/>
      <c r="I62" s="94"/>
      <c r="J62" s="46"/>
      <c r="K62" s="47"/>
    </row>
    <row r="63" spans="1:20" x14ac:dyDescent="0.25">
      <c r="A63" s="42"/>
      <c r="B63" s="43"/>
      <c r="C63" s="44"/>
      <c r="D63" s="44" t="s">
        <v>21</v>
      </c>
      <c r="E63" s="44"/>
      <c r="F63" s="45"/>
      <c r="G63" s="46">
        <f>F17</f>
        <v>33700619.700000003</v>
      </c>
      <c r="H63" s="46">
        <f>H15</f>
        <v>0</v>
      </c>
      <c r="I63" s="94">
        <f>I17</f>
        <v>34803814.220000006</v>
      </c>
      <c r="K63" s="47"/>
    </row>
    <row r="64" spans="1:20" x14ac:dyDescent="0.25">
      <c r="A64" s="42"/>
      <c r="B64" s="43"/>
      <c r="C64" s="44"/>
      <c r="D64" s="44" t="s">
        <v>29</v>
      </c>
      <c r="E64" s="44"/>
      <c r="F64" s="45"/>
      <c r="I64" s="94">
        <f>[1]List1!I58</f>
        <v>3708909.4699999997</v>
      </c>
      <c r="K64" s="47"/>
    </row>
    <row r="65" spans="1:12" x14ac:dyDescent="0.25">
      <c r="A65" s="42"/>
      <c r="B65" s="43"/>
      <c r="C65" s="44"/>
      <c r="D65" s="44" t="s">
        <v>31</v>
      </c>
      <c r="E65" s="44"/>
      <c r="F65" s="45"/>
      <c r="G65" s="46">
        <f>G63</f>
        <v>33700619.700000003</v>
      </c>
      <c r="H65" s="46"/>
      <c r="I65" s="94">
        <f>I64+I63</f>
        <v>38512723.690000005</v>
      </c>
      <c r="K65" s="47"/>
    </row>
    <row r="66" spans="1:12" x14ac:dyDescent="0.25">
      <c r="A66" s="42"/>
      <c r="B66" s="43"/>
      <c r="C66" s="44"/>
      <c r="D66" s="44"/>
      <c r="E66" s="44"/>
      <c r="F66" s="45"/>
      <c r="G66" s="46"/>
      <c r="H66" s="46"/>
      <c r="I66" s="94"/>
      <c r="K66" s="47"/>
    </row>
    <row r="67" spans="1:12" x14ac:dyDescent="0.25">
      <c r="D67" s="44" t="s">
        <v>24</v>
      </c>
      <c r="E67" s="44"/>
      <c r="F67" s="45"/>
      <c r="G67" s="46">
        <f>F46</f>
        <v>33700619.700000003</v>
      </c>
      <c r="H67" s="46"/>
      <c r="I67" s="94">
        <f>I48</f>
        <v>38512723.690000005</v>
      </c>
      <c r="K67" s="47"/>
    </row>
    <row r="68" spans="1:12" x14ac:dyDescent="0.25">
      <c r="K68" s="47"/>
    </row>
    <row r="69" spans="1:12" x14ac:dyDescent="0.25">
      <c r="K69" s="47"/>
    </row>
    <row r="70" spans="1:12" s="13" customFormat="1" x14ac:dyDescent="0.25">
      <c r="A70" s="82" t="s">
        <v>38</v>
      </c>
      <c r="F70" s="14"/>
      <c r="G70" s="14"/>
      <c r="I70" s="14"/>
      <c r="K70" s="17"/>
    </row>
    <row r="71" spans="1:12" s="13" customFormat="1" x14ac:dyDescent="0.25">
      <c r="A71" s="15"/>
      <c r="F71" s="14"/>
      <c r="G71" s="14"/>
      <c r="I71" s="14"/>
      <c r="K71" s="17"/>
    </row>
    <row r="72" spans="1:12" s="13" customFormat="1" x14ac:dyDescent="0.25">
      <c r="A72" s="15" t="s">
        <v>2</v>
      </c>
      <c r="F72" s="14"/>
      <c r="G72" s="14"/>
      <c r="I72" s="14"/>
      <c r="K72" s="17"/>
    </row>
    <row r="73" spans="1:12" s="13" customFormat="1" x14ac:dyDescent="0.25">
      <c r="A73" s="15"/>
      <c r="F73" s="14"/>
      <c r="G73" s="14"/>
      <c r="I73" s="14"/>
      <c r="K73" s="17"/>
    </row>
    <row r="74" spans="1:12" s="13" customFormat="1" x14ac:dyDescent="0.25">
      <c r="A74" s="15" t="s">
        <v>7</v>
      </c>
      <c r="F74" s="14"/>
      <c r="G74" s="14"/>
      <c r="I74" s="14"/>
      <c r="K74" s="17"/>
    </row>
    <row r="75" spans="1:12" s="13" customFormat="1" x14ac:dyDescent="0.25">
      <c r="A75" s="15"/>
      <c r="F75" s="14"/>
      <c r="G75" s="14"/>
      <c r="I75" s="14"/>
      <c r="K75" s="17"/>
      <c r="L75" s="98"/>
    </row>
    <row r="76" spans="1:12" s="13" customFormat="1" x14ac:dyDescent="0.25">
      <c r="A76" s="15" t="s">
        <v>8</v>
      </c>
      <c r="F76" s="14"/>
      <c r="G76" s="14"/>
      <c r="I76" s="14"/>
      <c r="K76" s="17"/>
    </row>
    <row r="77" spans="1:12" s="13" customFormat="1" x14ac:dyDescent="0.25">
      <c r="A77" s="15"/>
      <c r="F77" s="14"/>
      <c r="G77" s="14"/>
      <c r="I77" s="14"/>
      <c r="K77" s="17"/>
    </row>
    <row r="78" spans="1:12" s="13" customFormat="1" x14ac:dyDescent="0.25">
      <c r="A78" s="15" t="s">
        <v>39</v>
      </c>
      <c r="F78" s="14"/>
      <c r="G78" s="14"/>
      <c r="I78" s="14"/>
      <c r="K78" s="17"/>
    </row>
    <row r="79" spans="1:12" s="13" customFormat="1" x14ac:dyDescent="0.25">
      <c r="F79" s="14"/>
      <c r="G79" s="14"/>
      <c r="I79" s="14"/>
      <c r="K79" s="17"/>
    </row>
    <row r="80" spans="1:12" s="13" customFormat="1" x14ac:dyDescent="0.25">
      <c r="F80" s="14"/>
      <c r="G80" s="14"/>
      <c r="I80" s="14"/>
      <c r="K80" s="17"/>
    </row>
    <row r="81" spans="6:11" s="13" customFormat="1" x14ac:dyDescent="0.25">
      <c r="F81" s="14"/>
      <c r="G81" s="14"/>
      <c r="I81" s="14"/>
      <c r="K81" s="17"/>
    </row>
    <row r="82" spans="6:11" s="13" customFormat="1" x14ac:dyDescent="0.25">
      <c r="F82" s="14"/>
      <c r="G82" s="14"/>
      <c r="I82" s="14"/>
      <c r="K82" s="17"/>
    </row>
    <row r="83" spans="6:11" s="13" customFormat="1" x14ac:dyDescent="0.25">
      <c r="F83" s="14"/>
      <c r="G83" s="14"/>
      <c r="I83" s="14"/>
      <c r="K83" s="17"/>
    </row>
    <row r="84" spans="6:11" s="13" customFormat="1" x14ac:dyDescent="0.25">
      <c r="F84" s="14"/>
      <c r="G84" s="14"/>
      <c r="I84" s="14"/>
      <c r="K84" s="17"/>
    </row>
    <row r="85" spans="6:11" s="13" customFormat="1" x14ac:dyDescent="0.25">
      <c r="F85" s="14"/>
      <c r="G85" s="14"/>
      <c r="I85" s="14"/>
      <c r="K85" s="17"/>
    </row>
    <row r="86" spans="6:11" s="13" customFormat="1" x14ac:dyDescent="0.25">
      <c r="F86" s="14"/>
      <c r="G86" s="14"/>
      <c r="I86" s="14"/>
      <c r="K86" s="17"/>
    </row>
    <row r="87" spans="6:11" x14ac:dyDescent="0.25">
      <c r="K87" s="47"/>
    </row>
    <row r="88" spans="6:11" x14ac:dyDescent="0.25">
      <c r="K88" s="47"/>
    </row>
    <row r="89" spans="6:11" x14ac:dyDescent="0.25">
      <c r="K89" s="47"/>
    </row>
    <row r="90" spans="6:11" x14ac:dyDescent="0.25">
      <c r="K90" s="47"/>
    </row>
    <row r="91" spans="6:11" x14ac:dyDescent="0.25">
      <c r="K91" s="47"/>
    </row>
    <row r="92" spans="6:11" x14ac:dyDescent="0.25">
      <c r="K92" s="47"/>
    </row>
    <row r="93" spans="6:11" x14ac:dyDescent="0.25">
      <c r="K93" s="47"/>
    </row>
    <row r="94" spans="6:11" x14ac:dyDescent="0.25">
      <c r="K94" s="47"/>
    </row>
    <row r="95" spans="6:11" x14ac:dyDescent="0.25">
      <c r="K95" s="47"/>
    </row>
    <row r="96" spans="6:11" x14ac:dyDescent="0.25">
      <c r="K96" s="47"/>
    </row>
    <row r="97" spans="11:11" x14ac:dyDescent="0.25">
      <c r="K97" s="47"/>
    </row>
    <row r="98" spans="11:11" x14ac:dyDescent="0.25">
      <c r="K98" s="47"/>
    </row>
    <row r="99" spans="11:11" x14ac:dyDescent="0.25">
      <c r="K99" s="47"/>
    </row>
    <row r="100" spans="11:11" x14ac:dyDescent="0.25">
      <c r="K100" s="47"/>
    </row>
    <row r="101" spans="11:11" x14ac:dyDescent="0.25">
      <c r="K101" s="47"/>
    </row>
    <row r="102" spans="11:11" x14ac:dyDescent="0.25">
      <c r="K102" s="47"/>
    </row>
    <row r="103" spans="11:11" x14ac:dyDescent="0.25">
      <c r="K103" s="47"/>
    </row>
    <row r="104" spans="11:11" x14ac:dyDescent="0.25">
      <c r="K104" s="47"/>
    </row>
    <row r="105" spans="11:11" x14ac:dyDescent="0.25">
      <c r="K105" s="47"/>
    </row>
    <row r="106" spans="11:11" x14ac:dyDescent="0.25">
      <c r="K106" s="47"/>
    </row>
    <row r="107" spans="11:11" x14ac:dyDescent="0.25">
      <c r="K107" s="47"/>
    </row>
    <row r="108" spans="11:11" x14ac:dyDescent="0.25">
      <c r="K108" s="47"/>
    </row>
    <row r="109" spans="11:11" x14ac:dyDescent="0.25">
      <c r="K109" s="47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9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24"/>
  <sheetViews>
    <sheetView zoomScale="85" zoomScaleNormal="85" workbookViewId="0">
      <selection activeCell="A16" sqref="A16:XFD32"/>
    </sheetView>
  </sheetViews>
  <sheetFormatPr defaultColWidth="9.140625" defaultRowHeight="15" x14ac:dyDescent="0.25"/>
  <cols>
    <col min="1" max="1" width="129.5703125" style="2" customWidth="1"/>
    <col min="2" max="16384" width="9.140625" style="2"/>
  </cols>
  <sheetData>
    <row r="1" spans="1:8" ht="31.5" customHeight="1" x14ac:dyDescent="0.25">
      <c r="A1" s="11" t="s">
        <v>4</v>
      </c>
    </row>
    <row r="2" spans="1:8" x14ac:dyDescent="0.25">
      <c r="A2" t="s">
        <v>6</v>
      </c>
    </row>
    <row r="4" spans="1:8" x14ac:dyDescent="0.25"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5"/>
      <c r="C5" s="5"/>
      <c r="D5" s="5"/>
      <c r="E5" s="5"/>
      <c r="F5" s="5"/>
      <c r="G5" s="5"/>
      <c r="H5" s="5"/>
    </row>
    <row r="6" spans="1:8" x14ac:dyDescent="0.25">
      <c r="A6" s="4"/>
      <c r="B6" s="5"/>
      <c r="C6" s="5"/>
      <c r="D6" s="5"/>
      <c r="E6" s="5"/>
      <c r="F6" s="5"/>
      <c r="G6" s="5"/>
      <c r="H6" s="5"/>
    </row>
    <row r="7" spans="1:8" x14ac:dyDescent="0.25">
      <c r="A7" s="6" t="s">
        <v>10</v>
      </c>
      <c r="B7" s="5"/>
      <c r="C7" s="5"/>
      <c r="D7" s="5"/>
      <c r="E7" s="5"/>
      <c r="F7" s="5"/>
      <c r="G7" s="5"/>
      <c r="H7" s="5"/>
    </row>
    <row r="8" spans="1:8" x14ac:dyDescent="0.25">
      <c r="A8" s="4"/>
      <c r="B8" s="5"/>
      <c r="C8" s="5"/>
      <c r="D8" s="5"/>
      <c r="E8" s="5"/>
      <c r="F8" s="5"/>
      <c r="G8" s="5"/>
      <c r="H8" s="5"/>
    </row>
    <row r="9" spans="1:8" x14ac:dyDescent="0.25">
      <c r="A9" s="7" t="s">
        <v>0</v>
      </c>
      <c r="B9" s="5"/>
      <c r="C9" s="5"/>
      <c r="D9" s="5"/>
      <c r="E9" s="5"/>
      <c r="F9" s="5"/>
      <c r="G9" s="5"/>
      <c r="H9" s="5"/>
    </row>
    <row r="10" spans="1:8" x14ac:dyDescent="0.25">
      <c r="A10" s="7" t="s">
        <v>1</v>
      </c>
      <c r="B10" s="5"/>
      <c r="C10" s="5"/>
      <c r="D10" s="5"/>
      <c r="E10" s="5"/>
      <c r="F10" s="5"/>
      <c r="G10" s="5"/>
      <c r="H10" s="5"/>
    </row>
    <row r="11" spans="1:8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8" t="s">
        <v>11</v>
      </c>
      <c r="B12" s="5"/>
      <c r="C12" s="5"/>
      <c r="D12" s="5"/>
      <c r="E12" s="5"/>
      <c r="F12" s="5"/>
      <c r="G12" s="5"/>
      <c r="H12" s="5"/>
    </row>
    <row r="13" spans="1:8" x14ac:dyDescent="0.25">
      <c r="A13" s="8"/>
      <c r="B13" s="5"/>
      <c r="C13" s="5"/>
      <c r="D13" s="5"/>
      <c r="E13" s="5"/>
      <c r="F13" s="5"/>
      <c r="G13" s="5"/>
      <c r="H13" s="5"/>
    </row>
    <row r="14" spans="1:8" ht="26.25" x14ac:dyDescent="0.25">
      <c r="A14" s="11" t="s">
        <v>5</v>
      </c>
      <c r="B14" s="5"/>
      <c r="C14" s="5"/>
      <c r="D14" s="5"/>
      <c r="E14" s="5"/>
      <c r="F14" s="5"/>
      <c r="G14" s="5"/>
      <c r="H14" s="5"/>
    </row>
    <row r="15" spans="1:8" x14ac:dyDescent="0.25">
      <c r="A15" s="1"/>
    </row>
    <row r="16" spans="1:8" x14ac:dyDescent="0.25">
      <c r="A16" s="9" t="s">
        <v>12</v>
      </c>
    </row>
    <row r="17" spans="1:1" x14ac:dyDescent="0.25">
      <c r="A17" s="4"/>
    </row>
    <row r="18" spans="1:1" x14ac:dyDescent="0.25">
      <c r="A18" s="10" t="s">
        <v>2</v>
      </c>
    </row>
    <row r="19" spans="1:1" x14ac:dyDescent="0.25">
      <c r="A19" s="4"/>
    </row>
    <row r="20" spans="1:1" x14ac:dyDescent="0.25">
      <c r="A20" s="7" t="s">
        <v>7</v>
      </c>
    </row>
    <row r="21" spans="1:1" x14ac:dyDescent="0.25">
      <c r="A21" s="4"/>
    </row>
    <row r="22" spans="1:1" x14ac:dyDescent="0.25">
      <c r="A22" s="7" t="s">
        <v>8</v>
      </c>
    </row>
    <row r="23" spans="1:1" x14ac:dyDescent="0.25">
      <c r="A23" s="4"/>
    </row>
    <row r="24" spans="1:1" x14ac:dyDescent="0.25">
      <c r="A24" s="7" t="s">
        <v>3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2]!zpetROZPOCET_VYD">
                <anchor moveWithCells="1" sizeWithCells="1">
                  <from>
                    <xdr:col>1</xdr:col>
                    <xdr:colOff>85725</xdr:colOff>
                    <xdr:row>0</xdr:row>
                    <xdr:rowOff>28575</xdr:rowOff>
                  </from>
                  <to>
                    <xdr:col>3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2]!saveSoubor">
                <anchor moveWithCells="1" sizeWithCells="1">
                  <from>
                    <xdr:col>3</xdr:col>
                    <xdr:colOff>238125</xdr:colOff>
                    <xdr:row>0</xdr:row>
                    <xdr:rowOff>47625</xdr:rowOff>
                  </from>
                  <to>
                    <xdr:col>6</xdr:col>
                    <xdr:colOff>47625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Admin</cp:lastModifiedBy>
  <cp:lastPrinted>2022-07-27T08:28:19Z</cp:lastPrinted>
  <dcterms:created xsi:type="dcterms:W3CDTF">2016-04-24T07:59:01Z</dcterms:created>
  <dcterms:modified xsi:type="dcterms:W3CDTF">2022-07-27T09:12:59Z</dcterms:modified>
</cp:coreProperties>
</file>