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rozpočtové opatření a rozpočtové změny na vyvěšení 2021\"/>
    </mc:Choice>
  </mc:AlternateContent>
  <xr:revisionPtr revIDLastSave="0" documentId="8_{85BAE41F-D2F2-47A7-98AD-84B3BBC383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4" r:id="rId1"/>
    <sheet name="List2" sheetId="2" r:id="rId2"/>
    <sheet name="List3" sheetId="3" r:id="rId3"/>
  </sheets>
  <externalReferences>
    <externalReference r:id="rId4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4" i="4" l="1"/>
  <c r="F92" i="4"/>
  <c r="F90" i="4"/>
  <c r="H94" i="4" l="1"/>
  <c r="G94" i="4"/>
  <c r="H91" i="4"/>
  <c r="H92" i="4"/>
  <c r="H90" i="4"/>
  <c r="G92" i="4"/>
  <c r="G90" i="4"/>
  <c r="H80" i="4"/>
  <c r="H79" i="4"/>
  <c r="G79" i="4"/>
  <c r="G80" i="4"/>
  <c r="H77" i="4"/>
  <c r="G77" i="4"/>
  <c r="G74" i="4"/>
  <c r="H73" i="4"/>
  <c r="H72" i="4"/>
  <c r="H71" i="4"/>
  <c r="H69" i="4"/>
  <c r="H67" i="4"/>
  <c r="H65" i="4"/>
  <c r="H64" i="4"/>
  <c r="H62" i="4"/>
  <c r="H74" i="4"/>
  <c r="G70" i="4"/>
  <c r="H70" i="4" s="1"/>
  <c r="G68" i="4"/>
  <c r="H68" i="4" s="1"/>
  <c r="G66" i="4"/>
  <c r="H66" i="4" s="1"/>
  <c r="G63" i="4"/>
  <c r="G48" i="4"/>
  <c r="H48" i="4" s="1"/>
  <c r="G38" i="4"/>
  <c r="H37" i="4"/>
  <c r="G55" i="4"/>
  <c r="H55" i="4" s="1"/>
  <c r="G33" i="4"/>
  <c r="H33" i="4" s="1"/>
  <c r="G35" i="4"/>
  <c r="H35" i="4" s="1"/>
  <c r="G41" i="4"/>
  <c r="H41" i="4" s="1"/>
  <c r="G43" i="4"/>
  <c r="H43" i="4" s="1"/>
  <c r="G45" i="4"/>
  <c r="H45" i="4" s="1"/>
  <c r="G50" i="4"/>
  <c r="H50" i="4" s="1"/>
  <c r="G52" i="4"/>
  <c r="H52" i="4" s="1"/>
  <c r="H32" i="4"/>
  <c r="H34" i="4"/>
  <c r="H36" i="4"/>
  <c r="H39" i="4"/>
  <c r="H40" i="4"/>
  <c r="H42" i="4"/>
  <c r="H44" i="4"/>
  <c r="H46" i="4"/>
  <c r="H47" i="4"/>
  <c r="H49" i="4"/>
  <c r="H51" i="4"/>
  <c r="H53" i="4"/>
  <c r="H54" i="4"/>
  <c r="H30" i="4"/>
  <c r="F29" i="4"/>
  <c r="H25" i="4"/>
  <c r="G29" i="4"/>
  <c r="G31" i="4"/>
  <c r="H31" i="4" s="1"/>
  <c r="H28" i="4"/>
  <c r="H27" i="4"/>
  <c r="H26" i="4"/>
  <c r="H24" i="4"/>
  <c r="H23" i="4"/>
  <c r="H22" i="4"/>
  <c r="H21" i="4"/>
  <c r="H20" i="4"/>
  <c r="H19" i="4"/>
  <c r="H18" i="4"/>
  <c r="H17" i="4"/>
  <c r="H16" i="4"/>
  <c r="H15" i="4"/>
  <c r="G56" i="4" l="1"/>
  <c r="G75" i="4"/>
  <c r="H63" i="4"/>
  <c r="G58" i="4"/>
  <c r="H58" i="4" s="1"/>
  <c r="H38" i="4"/>
  <c r="H29" i="4"/>
  <c r="H56" i="4" l="1"/>
</calcChain>
</file>

<file path=xl/sharedStrings.xml><?xml version="1.0" encoding="utf-8"?>
<sst xmlns="http://schemas.openxmlformats.org/spreadsheetml/2006/main" count="120" uniqueCount="83">
  <si>
    <t>V souladu s ustanovením § 16 zákona č. 250/2000 Sb., o rozpočtových pravidlech územních rozpočtů dojde k rozpočtovému</t>
  </si>
  <si>
    <t>opatření v případě změn rozpočtových prostředků na závazných ukazatelích.</t>
  </si>
  <si>
    <t>Přesun prostředků v rámci nezajištěného výdaje je Čerpán z rezervy obce.</t>
  </si>
  <si>
    <r>
      <t xml:space="preserve">ZO </t>
    </r>
    <r>
      <rPr>
        <u/>
        <sz val="9.5"/>
        <rFont val="Arial"/>
        <family val="2"/>
        <charset val="238"/>
      </rPr>
      <t>schvaluje dne 6. 6. 2018 rozpočtové opatření č. 3/2018 v předloženém rozsahu Usnesením č. 1038/1860</t>
    </r>
  </si>
  <si>
    <t>TEXTY PRO FORMULÁŘ ÚPRAVA ROZPOČTU - na začátek kopírují se řádky 3-13</t>
  </si>
  <si>
    <t>TEXTY PRO FORMULÁŘ ÚPRAVA ROZPOČTU - na začátek kopírují se řádky 16-32</t>
  </si>
  <si>
    <t>poznámka: Texty, které budou přenášeny z tohoto formuláře, musí být zapsány pouze ve sloupci A</t>
  </si>
  <si>
    <t xml:space="preserve">Správce rozpočtu : </t>
  </si>
  <si>
    <t xml:space="preserve">Starosta obce : </t>
  </si>
  <si>
    <t>Obec , IČ: Náklo, 00299251</t>
  </si>
  <si>
    <t>Rozpočtové změny roku 2019 -duben</t>
  </si>
  <si>
    <r>
      <t>Rozpočtové opatření č. 1/2019</t>
    </r>
    <r>
      <rPr>
        <sz val="9.5"/>
        <rFont val="Arial"/>
        <family val="2"/>
        <charset val="238"/>
      </rPr>
      <t xml:space="preserve"> (předloženo na ZQ 6. 6. 2018) a doplněno při jednání na ZO</t>
    </r>
  </si>
  <si>
    <t>Důvodová zpráva k rozpočtovému opatření č. 1/2019</t>
  </si>
  <si>
    <t>PAR</t>
  </si>
  <si>
    <t>POL</t>
  </si>
  <si>
    <t>PARAGRAF</t>
  </si>
  <si>
    <t>POLOŽKA</t>
  </si>
  <si>
    <t>POZNÁMKA</t>
  </si>
  <si>
    <t>Upravený ROZP</t>
  </si>
  <si>
    <t>ROZP po ZMĚNĚ</t>
  </si>
  <si>
    <t>změna ROZP</t>
  </si>
  <si>
    <t>UZ</t>
  </si>
  <si>
    <t>Daň z příjmů fyzických osob placená poplatníky</t>
  </si>
  <si>
    <t>Daň z příjmů fyzických osob vybíraná srážkou</t>
  </si>
  <si>
    <t>Daň z příjmů právnických osob</t>
  </si>
  <si>
    <t>Daň z přidané hodnoty</t>
  </si>
  <si>
    <t>Poplatek za provoz, shrom.,.. a odstr. kom. odpadu</t>
  </si>
  <si>
    <t>Daň z hazardních her</t>
  </si>
  <si>
    <t>Příjmy z poskytování služeb a výrobků</t>
  </si>
  <si>
    <t>Odvádění a čištění odpadních vod a nakl.s kaly</t>
  </si>
  <si>
    <t>Komunální služby a územní rozvoj j.n.</t>
  </si>
  <si>
    <t>Přijaté nekapitálové příspěvky a náhrady</t>
  </si>
  <si>
    <t>Činnost místní správy</t>
  </si>
  <si>
    <t>Celkem ZMĚNY v PŘÍJMECH</t>
  </si>
  <si>
    <t>Celkem PŘÍJMY</t>
  </si>
  <si>
    <t>VÝDAJE:</t>
  </si>
  <si>
    <t>ROZPOČTOVÁNO</t>
  </si>
  <si>
    <t>Bytové hospodářství</t>
  </si>
  <si>
    <t>Celkem ZMĚNY ve VÝDAJÍCH</t>
  </si>
  <si>
    <t>Celkem VÝDAJE</t>
  </si>
  <si>
    <t>Celkem 5XXX</t>
  </si>
  <si>
    <t>Celkem 6XXX</t>
  </si>
  <si>
    <t>FINANCOVÁNÍ</t>
  </si>
  <si>
    <t>Celkem ZMĚNY ve FINANCOVÁNÍ:</t>
  </si>
  <si>
    <t>Celkem FINANCOVÁNÍ:</t>
  </si>
  <si>
    <t>REKAPITULACE:</t>
  </si>
  <si>
    <t>Celkem PŘÍJMY+FINANCOVÁNÍ</t>
  </si>
  <si>
    <t>PŘÍJMY</t>
  </si>
  <si>
    <r>
      <t>Rozpočtové opatření č. 6/2021</t>
    </r>
    <r>
      <rPr>
        <sz val="9.5"/>
        <rFont val="Calibri"/>
        <family val="2"/>
        <charset val="238"/>
      </rPr>
      <t xml:space="preserve"> (předloženo na jednání Rady Obce 20. 12. 2021) a doplněno při jednání na Rady Obce</t>
    </r>
  </si>
  <si>
    <t>Rozpočtové opatření č. 6 - 20. prosinec 2021</t>
  </si>
  <si>
    <t>Důvodová zpráva k rozpočtovému opatření č. 6/2021</t>
  </si>
  <si>
    <r>
      <t xml:space="preserve">Rada obce </t>
    </r>
    <r>
      <rPr>
        <u/>
        <sz val="9.5"/>
        <rFont val="Calibri"/>
        <family val="2"/>
        <charset val="238"/>
      </rPr>
      <t>schvaluje dne 20. 12. 2021 rozpočtové opatření č. 6/2021 v předloženém rozsahu.</t>
    </r>
  </si>
  <si>
    <t>Daň z příjmů fyzických osob placená plátci</t>
  </si>
  <si>
    <t>Poplatek ze psů Celkem</t>
  </si>
  <si>
    <t>Poplatek za užívání veřejného prostranství Celkem</t>
  </si>
  <si>
    <t>Správní poplatky Celkem</t>
  </si>
  <si>
    <t>Zrušený odvod z loterií a pod.her kromě výh.hr.př. Celkem</t>
  </si>
  <si>
    <t>Daň z nemovitých věcí Celkem</t>
  </si>
  <si>
    <t>Ostatní neinv.přijaté transfery ze st. rozpočtu Celkem</t>
  </si>
  <si>
    <t>Ostatní invest.přijaté transf.ze státního rozpočtu Celkem</t>
  </si>
  <si>
    <t>Příjmy z pronájmu movitých věcí Celkem</t>
  </si>
  <si>
    <t>Pitná voda Celkem</t>
  </si>
  <si>
    <t>Přijmy z pronájmu ost. nemovit. a jejich částí Celkem</t>
  </si>
  <si>
    <t>Základní školy Celkem</t>
  </si>
  <si>
    <t>Příjmy z poskytování služeb a výrobků Celkem</t>
  </si>
  <si>
    <t>Činnosti knihovnické Celkem</t>
  </si>
  <si>
    <t>Ostatní záležitosti kultury,církví a sděl.prostř. Celkem</t>
  </si>
  <si>
    <t>Bytové hospodářství Celkem</t>
  </si>
  <si>
    <t>Nebytové hospodářství Celkem</t>
  </si>
  <si>
    <t>Pohřebnictví Celkem</t>
  </si>
  <si>
    <t>Ostatní příjmy z vlastní činnosti Celkem</t>
  </si>
  <si>
    <t>Sběr a svoz komunálních odpadů Celkem</t>
  </si>
  <si>
    <t>Využívání a zneškodňování komun.odpadů Celkem</t>
  </si>
  <si>
    <t>Přijaté nekapitálové příspěvky a náhrady Celkem</t>
  </si>
  <si>
    <t>Silnice celkem</t>
  </si>
  <si>
    <t>Činnosti knihovnické</t>
  </si>
  <si>
    <t>Plyn</t>
  </si>
  <si>
    <t>Budovy, haly a stavby Celkem</t>
  </si>
  <si>
    <t>Nákup ostatních služeb Celkem</t>
  </si>
  <si>
    <t>Opravy a udržování Celkem</t>
  </si>
  <si>
    <t>Odvádění a čištění odpadních vod a nakl.s kaly Celkem</t>
  </si>
  <si>
    <t>Elektrická energie Celkem</t>
  </si>
  <si>
    <t>Zpracování dat a služby souv. s inf. a kom.technol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</si>
</sst>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20"/>
      <color theme="3" tint="-0.249977111117893"/>
      <name val="Calibri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i/>
      <sz val="11.5"/>
      <name val="Arial"/>
      <family val="2"/>
      <charset val="238"/>
    </font>
    <font>
      <sz val="9.5"/>
      <name val="Arial"/>
      <family val="2"/>
      <charset val="238"/>
    </font>
    <font>
      <b/>
      <u/>
      <sz val="9.5"/>
      <name val="Arial"/>
      <family val="2"/>
      <charset val="238"/>
    </font>
    <font>
      <sz val="8.5"/>
      <name val="Arial"/>
      <family val="2"/>
      <charset val="238"/>
    </font>
    <font>
      <u/>
      <sz val="9.5"/>
      <name val="Arial"/>
      <family val="2"/>
      <charset val="238"/>
    </font>
    <font>
      <sz val="18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9.5"/>
      <name val="Calibri"/>
      <family val="2"/>
      <charset val="238"/>
    </font>
    <font>
      <b/>
      <u/>
      <sz val="9.5"/>
      <name val="Calibri"/>
      <family val="2"/>
      <charset val="238"/>
    </font>
    <font>
      <u/>
      <sz val="9.5"/>
      <name val="Calibri"/>
      <family val="2"/>
      <charset val="238"/>
    </font>
    <font>
      <sz val="9.5"/>
      <color theme="1"/>
      <name val="Calibri"/>
      <family val="2"/>
      <charset val="238"/>
      <scheme val="minor"/>
    </font>
    <font>
      <b/>
      <i/>
      <sz val="9.5"/>
      <name val="Calibri"/>
      <family val="2"/>
      <charset val="238"/>
    </font>
    <font>
      <sz val="9.5"/>
      <color theme="1"/>
      <name val="Calibri"/>
      <family val="2"/>
      <charset val="238"/>
    </font>
    <font>
      <b/>
      <sz val="9.5"/>
      <name val="Calibri"/>
      <family val="2"/>
      <charset val="238"/>
    </font>
    <font>
      <b/>
      <sz val="9.5"/>
      <color theme="1"/>
      <name val="Calibri"/>
      <family val="2"/>
      <charset val="238"/>
    </font>
    <font>
      <b/>
      <sz val="9.5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126">
    <xf numFmtId="0" fontId="0" fillId="0" borderId="0" xfId="0"/>
    <xf numFmtId="0" fontId="8" fillId="0" borderId="0" xfId="0" applyFont="1" applyAlignment="1">
      <alignment vertical="top"/>
    </xf>
    <xf numFmtId="0" fontId="0" fillId="0" borderId="0" xfId="0" applyProtection="1">
      <protection locked="0"/>
    </xf>
    <xf numFmtId="0" fontId="7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0" fontId="13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1" fontId="6" fillId="0" borderId="0" xfId="0" applyNumberFormat="1" applyFont="1" applyAlignment="1">
      <alignment horizontal="left" vertical="center"/>
    </xf>
    <xf numFmtId="0" fontId="16" fillId="0" borderId="0" xfId="0" applyFont="1" applyAlignment="1" applyProtection="1">
      <alignment vertical="top"/>
      <protection locked="0"/>
    </xf>
    <xf numFmtId="0" fontId="19" fillId="0" borderId="0" xfId="0" applyFont="1" applyProtection="1">
      <protection locked="0"/>
    </xf>
    <xf numFmtId="1" fontId="21" fillId="0" borderId="0" xfId="0" applyNumberFormat="1" applyFont="1" applyAlignment="1">
      <alignment horizontal="left"/>
    </xf>
    <xf numFmtId="3" fontId="21" fillId="0" borderId="0" xfId="0" applyNumberFormat="1" applyFont="1" applyAlignment="1">
      <alignment horizontal="left"/>
    </xf>
    <xf numFmtId="4" fontId="21" fillId="0" borderId="0" xfId="0" applyNumberFormat="1" applyFont="1" applyAlignment="1">
      <alignment horizontal="left"/>
    </xf>
    <xf numFmtId="1" fontId="22" fillId="2" borderId="1" xfId="1" applyNumberFormat="1" applyFont="1" applyFill="1" applyBorder="1" applyAlignment="1" applyProtection="1">
      <alignment horizontal="center"/>
      <protection hidden="1"/>
    </xf>
    <xf numFmtId="3" fontId="21" fillId="0" borderId="0" xfId="0" applyNumberFormat="1" applyFont="1"/>
    <xf numFmtId="1" fontId="22" fillId="0" borderId="1" xfId="1" applyNumberFormat="1" applyFont="1" applyBorder="1" applyAlignment="1" applyProtection="1">
      <alignment horizontal="center"/>
      <protection hidden="1"/>
    </xf>
    <xf numFmtId="4" fontId="22" fillId="0" borderId="1" xfId="1" applyNumberFormat="1" applyFont="1" applyBorder="1" applyAlignment="1" applyProtection="1">
      <alignment shrinkToFit="1"/>
      <protection hidden="1"/>
    </xf>
    <xf numFmtId="4" fontId="22" fillId="0" borderId="1" xfId="1" applyNumberFormat="1" applyFont="1" applyBorder="1" applyAlignment="1" applyProtection="1">
      <alignment shrinkToFit="1"/>
      <protection locked="0" hidden="1"/>
    </xf>
    <xf numFmtId="1" fontId="16" fillId="0" borderId="1" xfId="1" applyNumberFormat="1" applyFont="1" applyBorder="1" applyAlignment="1" applyProtection="1">
      <alignment horizontal="center"/>
      <protection hidden="1"/>
    </xf>
    <xf numFmtId="4" fontId="16" fillId="0" borderId="1" xfId="1" applyNumberFormat="1" applyFont="1" applyBorder="1" applyAlignment="1" applyProtection="1">
      <alignment shrinkToFit="1"/>
      <protection hidden="1"/>
    </xf>
    <xf numFmtId="4" fontId="16" fillId="0" borderId="1" xfId="1" applyNumberFormat="1" applyFont="1" applyBorder="1" applyAlignment="1" applyProtection="1">
      <alignment shrinkToFit="1"/>
      <protection locked="0" hidden="1"/>
    </xf>
    <xf numFmtId="0" fontId="19" fillId="0" borderId="0" xfId="0" applyFont="1"/>
    <xf numFmtId="4" fontId="21" fillId="0" borderId="1" xfId="1" applyNumberFormat="1" applyFont="1" applyBorder="1" applyAlignment="1" applyProtection="1">
      <alignment shrinkToFit="1"/>
      <protection hidden="1"/>
    </xf>
    <xf numFmtId="4" fontId="23" fillId="0" borderId="1" xfId="1" applyNumberFormat="1" applyFont="1" applyBorder="1" applyAlignment="1" applyProtection="1">
      <alignment shrinkToFit="1"/>
      <protection hidden="1"/>
    </xf>
    <xf numFmtId="1" fontId="22" fillId="0" borderId="0" xfId="1" applyNumberFormat="1" applyFont="1" applyAlignment="1" applyProtection="1">
      <alignment horizontal="center"/>
      <protection hidden="1"/>
    </xf>
    <xf numFmtId="4" fontId="22" fillId="0" borderId="0" xfId="1" applyNumberFormat="1" applyFont="1" applyAlignment="1" applyProtection="1">
      <alignment shrinkToFit="1"/>
      <protection hidden="1"/>
    </xf>
    <xf numFmtId="4" fontId="22" fillId="0" borderId="0" xfId="1" applyNumberFormat="1" applyFont="1" applyAlignment="1" applyProtection="1">
      <alignment shrinkToFit="1"/>
      <protection locked="0" hidden="1"/>
    </xf>
    <xf numFmtId="4" fontId="23" fillId="0" borderId="0" xfId="1" applyNumberFormat="1" applyFont="1" applyAlignment="1" applyProtection="1">
      <alignment shrinkToFit="1"/>
      <protection hidden="1"/>
    </xf>
    <xf numFmtId="1" fontId="22" fillId="2" borderId="2" xfId="1" applyNumberFormat="1" applyFont="1" applyFill="1" applyBorder="1" applyAlignment="1" applyProtection="1">
      <alignment horizontal="center"/>
      <protection hidden="1"/>
    </xf>
    <xf numFmtId="1" fontId="21" fillId="0" borderId="0" xfId="0" applyNumberFormat="1" applyFont="1" applyAlignment="1">
      <alignment horizontal="center" vertical="center"/>
    </xf>
    <xf numFmtId="1" fontId="21" fillId="0" borderId="0" xfId="0" applyNumberFormat="1" applyFont="1"/>
    <xf numFmtId="4" fontId="21" fillId="0" borderId="0" xfId="0" applyNumberFormat="1" applyFont="1"/>
    <xf numFmtId="0" fontId="19" fillId="0" borderId="0" xfId="0" applyFont="1" applyAlignment="1" applyProtection="1">
      <alignment wrapText="1"/>
      <protection locked="0"/>
    </xf>
    <xf numFmtId="3" fontId="21" fillId="0" borderId="0" xfId="0" applyNumberFormat="1" applyFont="1" applyAlignment="1">
      <alignment horizontal="left" wrapText="1"/>
    </xf>
    <xf numFmtId="3" fontId="16" fillId="3" borderId="1" xfId="1" applyNumberFormat="1" applyFont="1" applyFill="1" applyBorder="1" applyAlignment="1" applyProtection="1">
      <alignment horizontal="center" vertical="center" wrapText="1" shrinkToFit="1"/>
      <protection hidden="1"/>
    </xf>
    <xf numFmtId="3" fontId="16" fillId="0" borderId="1" xfId="1" applyNumberFormat="1" applyFont="1" applyBorder="1" applyAlignment="1" applyProtection="1">
      <alignment wrapText="1" shrinkToFit="1"/>
      <protection locked="0"/>
    </xf>
    <xf numFmtId="3" fontId="21" fillId="0" borderId="0" xfId="0" applyNumberFormat="1" applyFont="1" applyAlignment="1">
      <alignment wrapText="1"/>
    </xf>
    <xf numFmtId="0" fontId="16" fillId="3" borderId="1" xfId="1" applyFont="1" applyFill="1" applyBorder="1" applyAlignment="1" applyProtection="1">
      <alignment horizontal="center" vertical="center" wrapText="1" shrinkToFit="1"/>
      <protection hidden="1"/>
    </xf>
    <xf numFmtId="0" fontId="16" fillId="0" borderId="1" xfId="1" applyFont="1" applyBorder="1" applyAlignment="1" applyProtection="1">
      <alignment wrapText="1" shrinkToFit="1"/>
      <protection locked="0"/>
    </xf>
    <xf numFmtId="0" fontId="16" fillId="0" borderId="0" xfId="1" applyFont="1" applyAlignment="1" applyProtection="1">
      <alignment wrapText="1" shrinkToFit="1"/>
      <protection locked="0"/>
    </xf>
    <xf numFmtId="0" fontId="19" fillId="0" borderId="0" xfId="0" applyFont="1" applyAlignment="1">
      <alignment wrapText="1"/>
    </xf>
    <xf numFmtId="1" fontId="22" fillId="2" borderId="1" xfId="1" applyNumberFormat="1" applyFont="1" applyFill="1" applyBorder="1" applyAlignment="1" applyProtection="1">
      <alignment horizontal="center" shrinkToFit="1"/>
      <protection hidden="1"/>
    </xf>
    <xf numFmtId="3" fontId="22" fillId="2" borderId="1" xfId="1" applyNumberFormat="1" applyFont="1" applyFill="1" applyBorder="1" applyAlignment="1" applyProtection="1">
      <alignment horizontal="center" shrinkToFit="1"/>
      <protection hidden="1"/>
    </xf>
    <xf numFmtId="3" fontId="22" fillId="2" borderId="1" xfId="1" applyNumberFormat="1" applyFont="1" applyFill="1" applyBorder="1" applyAlignment="1" applyProtection="1">
      <alignment horizontal="center"/>
      <protection hidden="1"/>
    </xf>
    <xf numFmtId="4" fontId="22" fillId="2" borderId="1" xfId="1" applyNumberFormat="1" applyFont="1" applyFill="1" applyBorder="1" applyAlignment="1" applyProtection="1">
      <alignment horizontal="center" shrinkToFit="1"/>
      <protection hidden="1"/>
    </xf>
    <xf numFmtId="4" fontId="16" fillId="2" borderId="1" xfId="1" applyNumberFormat="1" applyFont="1" applyFill="1" applyBorder="1" applyAlignment="1" applyProtection="1">
      <alignment horizontal="center" shrinkToFit="1"/>
      <protection hidden="1"/>
    </xf>
    <xf numFmtId="4" fontId="23" fillId="2" borderId="1" xfId="1" applyNumberFormat="1" applyFont="1" applyFill="1" applyBorder="1" applyAlignment="1" applyProtection="1">
      <alignment horizontal="center" shrinkToFit="1"/>
      <protection hidden="1"/>
    </xf>
    <xf numFmtId="1" fontId="22" fillId="0" borderId="1" xfId="1" applyNumberFormat="1" applyFont="1" applyBorder="1" applyAlignment="1" applyProtection="1">
      <alignment horizontal="center" shrinkToFit="1"/>
      <protection locked="0" hidden="1"/>
    </xf>
    <xf numFmtId="3" fontId="22" fillId="0" borderId="1" xfId="1" applyNumberFormat="1" applyFont="1" applyBorder="1" applyAlignment="1" applyProtection="1">
      <protection locked="0" hidden="1"/>
    </xf>
    <xf numFmtId="3" fontId="22" fillId="0" borderId="1" xfId="1" applyNumberFormat="1" applyFont="1" applyBorder="1" applyAlignment="1" applyProtection="1">
      <protection hidden="1"/>
    </xf>
    <xf numFmtId="1" fontId="16" fillId="0" borderId="1" xfId="1" applyNumberFormat="1" applyFont="1" applyBorder="1" applyAlignment="1" applyProtection="1">
      <alignment horizontal="center" shrinkToFit="1"/>
      <protection locked="0" hidden="1"/>
    </xf>
    <xf numFmtId="3" fontId="16" fillId="0" borderId="1" xfId="1" applyNumberFormat="1" applyFont="1" applyBorder="1" applyAlignment="1" applyProtection="1">
      <protection locked="0" hidden="1"/>
    </xf>
    <xf numFmtId="3" fontId="16" fillId="0" borderId="1" xfId="1" applyNumberFormat="1" applyFont="1" applyBorder="1" applyAlignment="1" applyProtection="1">
      <protection hidden="1"/>
    </xf>
    <xf numFmtId="1" fontId="23" fillId="0" borderId="0" xfId="0" applyNumberFormat="1" applyFont="1" applyAlignment="1">
      <alignment horizontal="center"/>
    </xf>
    <xf numFmtId="1" fontId="23" fillId="0" borderId="0" xfId="0" applyNumberFormat="1" applyFont="1" applyAlignment="1"/>
    <xf numFmtId="3" fontId="23" fillId="0" borderId="0" xfId="0" applyNumberFormat="1" applyFont="1" applyAlignment="1"/>
    <xf numFmtId="4" fontId="23" fillId="0" borderId="0" xfId="0" applyNumberFormat="1" applyFont="1" applyAlignment="1"/>
    <xf numFmtId="0" fontId="22" fillId="2" borderId="1" xfId="1" applyFont="1" applyFill="1" applyBorder="1" applyAlignment="1" applyProtection="1">
      <alignment horizontal="center" shrinkToFit="1"/>
      <protection hidden="1"/>
    </xf>
    <xf numFmtId="0" fontId="22" fillId="2" borderId="1" xfId="1" applyFont="1" applyFill="1" applyBorder="1" applyAlignment="1" applyProtection="1">
      <alignment horizontal="center"/>
      <protection hidden="1"/>
    </xf>
    <xf numFmtId="1" fontId="16" fillId="0" borderId="1" xfId="1" applyNumberFormat="1" applyFont="1" applyBorder="1" applyAlignment="1" applyProtection="1">
      <alignment horizontal="center"/>
      <protection locked="0" hidden="1"/>
    </xf>
    <xf numFmtId="0" fontId="16" fillId="0" borderId="1" xfId="1" applyFont="1" applyBorder="1" applyAlignment="1" applyProtection="1">
      <protection locked="0" hidden="1"/>
    </xf>
    <xf numFmtId="4" fontId="16" fillId="0" borderId="1" xfId="1" applyNumberFormat="1" applyFont="1" applyBorder="1" applyAlignment="1" applyProtection="1">
      <protection hidden="1"/>
    </xf>
    <xf numFmtId="1" fontId="22" fillId="0" borderId="1" xfId="1" applyNumberFormat="1" applyFont="1" applyBorder="1" applyAlignment="1" applyProtection="1">
      <alignment horizontal="center"/>
      <protection locked="0" hidden="1"/>
    </xf>
    <xf numFmtId="0" fontId="22" fillId="0" borderId="1" xfId="1" applyFont="1" applyBorder="1" applyAlignment="1" applyProtection="1">
      <protection locked="0" hidden="1"/>
    </xf>
    <xf numFmtId="4" fontId="22" fillId="0" borderId="1" xfId="1" applyNumberFormat="1" applyFont="1" applyBorder="1" applyAlignment="1" applyProtection="1">
      <protection hidden="1"/>
    </xf>
    <xf numFmtId="1" fontId="22" fillId="0" borderId="0" xfId="1" applyNumberFormat="1" applyFont="1" applyAlignment="1" applyProtection="1">
      <alignment horizontal="center"/>
      <protection locked="0" hidden="1"/>
    </xf>
    <xf numFmtId="0" fontId="22" fillId="0" borderId="0" xfId="1" applyFont="1" applyAlignment="1" applyProtection="1">
      <protection locked="0" hidden="1"/>
    </xf>
    <xf numFmtId="4" fontId="22" fillId="0" borderId="0" xfId="1" applyNumberFormat="1" applyFont="1" applyAlignment="1" applyProtection="1">
      <protection hidden="1"/>
    </xf>
    <xf numFmtId="1" fontId="24" fillId="0" borderId="0" xfId="0" applyNumberFormat="1" applyFont="1" applyAlignment="1">
      <alignment horizontal="center"/>
    </xf>
    <xf numFmtId="0" fontId="24" fillId="0" borderId="0" xfId="0" applyFont="1" applyAlignment="1"/>
    <xf numFmtId="4" fontId="24" fillId="0" borderId="0" xfId="0" applyNumberFormat="1" applyFont="1" applyAlignment="1"/>
    <xf numFmtId="1" fontId="23" fillId="0" borderId="0" xfId="0" applyNumberFormat="1" applyFont="1" applyAlignment="1">
      <alignment horizontal="left"/>
    </xf>
    <xf numFmtId="1" fontId="22" fillId="2" borderId="2" xfId="1" applyNumberFormat="1" applyFont="1" applyFill="1" applyBorder="1" applyAlignment="1" applyProtection="1">
      <alignment horizontal="center" shrinkToFit="1"/>
      <protection hidden="1"/>
    </xf>
    <xf numFmtId="3" fontId="22" fillId="2" borderId="2" xfId="1" applyNumberFormat="1" applyFont="1" applyFill="1" applyBorder="1" applyAlignment="1" applyProtection="1">
      <alignment horizontal="center" shrinkToFit="1"/>
      <protection hidden="1"/>
    </xf>
    <xf numFmtId="3" fontId="22" fillId="2" borderId="2" xfId="1" applyNumberFormat="1" applyFont="1" applyFill="1" applyBorder="1" applyAlignment="1" applyProtection="1">
      <alignment horizontal="center"/>
      <protection hidden="1"/>
    </xf>
    <xf numFmtId="4" fontId="22" fillId="2" borderId="2" xfId="1" applyNumberFormat="1" applyFont="1" applyFill="1" applyBorder="1" applyAlignment="1" applyProtection="1">
      <alignment horizontal="center" shrinkToFit="1"/>
      <protection hidden="1"/>
    </xf>
    <xf numFmtId="4" fontId="16" fillId="2" borderId="2" xfId="1" applyNumberFormat="1" applyFont="1" applyFill="1" applyBorder="1" applyAlignment="1" applyProtection="1">
      <alignment horizontal="center" shrinkToFit="1"/>
      <protection hidden="1"/>
    </xf>
    <xf numFmtId="4" fontId="23" fillId="2" borderId="2" xfId="1" applyNumberFormat="1" applyFont="1" applyFill="1" applyBorder="1" applyAlignment="1" applyProtection="1">
      <alignment horizontal="center" shrinkToFit="1"/>
      <protection hidden="1"/>
    </xf>
    <xf numFmtId="1" fontId="23" fillId="0" borderId="3" xfId="0" applyNumberFormat="1" applyFont="1" applyBorder="1" applyAlignment="1">
      <alignment horizontal="center"/>
    </xf>
    <xf numFmtId="1" fontId="23" fillId="0" borderId="3" xfId="0" applyNumberFormat="1" applyFont="1" applyBorder="1" applyAlignment="1"/>
    <xf numFmtId="3" fontId="23" fillId="0" borderId="3" xfId="0" applyNumberFormat="1" applyFont="1" applyBorder="1" applyAlignment="1"/>
    <xf numFmtId="4" fontId="23" fillId="0" borderId="3" xfId="0" applyNumberFormat="1" applyFont="1" applyBorder="1" applyAlignment="1"/>
    <xf numFmtId="1" fontId="21" fillId="0" borderId="0" xfId="0" applyNumberFormat="1" applyFont="1" applyAlignment="1">
      <alignment horizontal="center"/>
    </xf>
    <xf numFmtId="1" fontId="21" fillId="0" borderId="0" xfId="0" applyNumberFormat="1" applyFont="1" applyAlignment="1"/>
    <xf numFmtId="3" fontId="21" fillId="0" borderId="0" xfId="0" applyNumberFormat="1" applyFont="1" applyAlignment="1"/>
    <xf numFmtId="4" fontId="21" fillId="0" borderId="0" xfId="0" applyNumberFormat="1" applyFont="1" applyAlignment="1"/>
    <xf numFmtId="0" fontId="19" fillId="0" borderId="0" xfId="0" applyFont="1" applyAlignment="1" applyProtection="1">
      <protection locked="0"/>
    </xf>
    <xf numFmtId="0" fontId="16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1" fontId="22" fillId="0" borderId="1" xfId="1" applyNumberFormat="1" applyFont="1" applyFill="1" applyBorder="1" applyAlignment="1" applyProtection="1">
      <alignment horizontal="center" shrinkToFit="1"/>
      <protection locked="0" hidden="1"/>
    </xf>
    <xf numFmtId="1" fontId="22" fillId="0" borderId="1" xfId="1" applyNumberFormat="1" applyFont="1" applyFill="1" applyBorder="1" applyAlignment="1" applyProtection="1">
      <alignment horizontal="center"/>
      <protection hidden="1"/>
    </xf>
    <xf numFmtId="3" fontId="22" fillId="0" borderId="1" xfId="1" applyNumberFormat="1" applyFont="1" applyFill="1" applyBorder="1" applyAlignment="1" applyProtection="1">
      <protection locked="0" hidden="1"/>
    </xf>
    <xf numFmtId="3" fontId="22" fillId="0" borderId="1" xfId="1" applyNumberFormat="1" applyFont="1" applyFill="1" applyBorder="1" applyAlignment="1" applyProtection="1">
      <protection hidden="1"/>
    </xf>
    <xf numFmtId="4" fontId="22" fillId="0" borderId="1" xfId="1" applyNumberFormat="1" applyFont="1" applyFill="1" applyBorder="1" applyAlignment="1" applyProtection="1">
      <alignment shrinkToFit="1"/>
      <protection hidden="1"/>
    </xf>
    <xf numFmtId="3" fontId="16" fillId="0" borderId="1" xfId="1" applyNumberFormat="1" applyFont="1" applyFill="1" applyBorder="1" applyAlignment="1" applyProtection="1">
      <alignment wrapText="1" shrinkToFit="1"/>
      <protection locked="0"/>
    </xf>
    <xf numFmtId="3" fontId="21" fillId="0" borderId="0" xfId="0" applyNumberFormat="1" applyFont="1" applyFill="1"/>
    <xf numFmtId="1" fontId="16" fillId="0" borderId="1" xfId="1" applyNumberFormat="1" applyFont="1" applyFill="1" applyBorder="1" applyAlignment="1" applyProtection="1">
      <alignment horizontal="center" shrinkToFit="1"/>
      <protection locked="0" hidden="1"/>
    </xf>
    <xf numFmtId="1" fontId="16" fillId="0" borderId="1" xfId="1" applyNumberFormat="1" applyFont="1" applyFill="1" applyBorder="1" applyAlignment="1" applyProtection="1">
      <alignment horizontal="center"/>
      <protection hidden="1"/>
    </xf>
    <xf numFmtId="3" fontId="16" fillId="0" borderId="1" xfId="1" applyNumberFormat="1" applyFont="1" applyFill="1" applyBorder="1" applyAlignment="1" applyProtection="1">
      <protection locked="0" hidden="1"/>
    </xf>
    <xf numFmtId="3" fontId="16" fillId="0" borderId="1" xfId="1" applyNumberFormat="1" applyFont="1" applyFill="1" applyBorder="1" applyAlignment="1" applyProtection="1">
      <protection hidden="1"/>
    </xf>
    <xf numFmtId="4" fontId="16" fillId="0" borderId="1" xfId="1" applyNumberFormat="1" applyFont="1" applyFill="1" applyBorder="1" applyAlignment="1" applyProtection="1">
      <alignment shrinkToFit="1"/>
      <protection hidden="1"/>
    </xf>
    <xf numFmtId="4" fontId="16" fillId="0" borderId="1" xfId="1" applyNumberFormat="1" applyFont="1" applyFill="1" applyBorder="1" applyAlignment="1" applyProtection="1">
      <alignment shrinkToFit="1"/>
      <protection locked="0" hidden="1"/>
    </xf>
    <xf numFmtId="1" fontId="22" fillId="0" borderId="2" xfId="1" applyNumberFormat="1" applyFont="1" applyFill="1" applyBorder="1" applyAlignment="1" applyProtection="1">
      <alignment horizontal="center" shrinkToFit="1"/>
      <protection locked="0" hidden="1"/>
    </xf>
    <xf numFmtId="1" fontId="22" fillId="0" borderId="2" xfId="1" applyNumberFormat="1" applyFont="1" applyFill="1" applyBorder="1" applyAlignment="1" applyProtection="1">
      <alignment horizontal="center"/>
      <protection hidden="1"/>
    </xf>
    <xf numFmtId="3" fontId="22" fillId="0" borderId="2" xfId="1" applyNumberFormat="1" applyFont="1" applyFill="1" applyBorder="1" applyAlignment="1" applyProtection="1">
      <protection locked="0" hidden="1"/>
    </xf>
    <xf numFmtId="3" fontId="22" fillId="0" borderId="2" xfId="1" applyNumberFormat="1" applyFont="1" applyFill="1" applyBorder="1" applyAlignment="1" applyProtection="1">
      <protection hidden="1"/>
    </xf>
    <xf numFmtId="4" fontId="22" fillId="0" borderId="2" xfId="1" applyNumberFormat="1" applyFont="1" applyFill="1" applyBorder="1" applyAlignment="1" applyProtection="1">
      <alignment shrinkToFit="1"/>
      <protection hidden="1"/>
    </xf>
    <xf numFmtId="1" fontId="22" fillId="0" borderId="3" xfId="1" applyNumberFormat="1" applyFont="1" applyFill="1" applyBorder="1" applyAlignment="1" applyProtection="1">
      <alignment horizontal="center" shrinkToFit="1"/>
      <protection locked="0" hidden="1"/>
    </xf>
    <xf numFmtId="1" fontId="22" fillId="0" borderId="3" xfId="1" applyNumberFormat="1" applyFont="1" applyFill="1" applyBorder="1" applyAlignment="1" applyProtection="1">
      <alignment horizontal="center"/>
      <protection hidden="1"/>
    </xf>
    <xf numFmtId="3" fontId="22" fillId="0" borderId="3" xfId="1" applyNumberFormat="1" applyFont="1" applyFill="1" applyBorder="1" applyAlignment="1" applyProtection="1">
      <protection locked="0" hidden="1"/>
    </xf>
    <xf numFmtId="3" fontId="22" fillId="0" borderId="3" xfId="1" applyNumberFormat="1" applyFont="1" applyFill="1" applyBorder="1" applyAlignment="1" applyProtection="1">
      <protection hidden="1"/>
    </xf>
    <xf numFmtId="4" fontId="22" fillId="0" borderId="3" xfId="1" applyNumberFormat="1" applyFont="1" applyFill="1" applyBorder="1" applyAlignment="1" applyProtection="1">
      <alignment shrinkToFit="1"/>
      <protection hidden="1"/>
    </xf>
    <xf numFmtId="4" fontId="22" fillId="0" borderId="3" xfId="1" applyNumberFormat="1" applyFont="1" applyFill="1" applyBorder="1" applyAlignment="1" applyProtection="1">
      <alignment shrinkToFit="1"/>
      <protection locked="0" hidden="1"/>
    </xf>
    <xf numFmtId="3" fontId="16" fillId="0" borderId="0" xfId="1" applyNumberFormat="1" applyFont="1" applyFill="1" applyAlignment="1" applyProtection="1">
      <alignment wrapText="1" shrinkToFit="1"/>
      <protection locked="0"/>
    </xf>
    <xf numFmtId="1" fontId="23" fillId="0" borderId="0" xfId="0" applyNumberFormat="1" applyFont="1" applyFill="1" applyAlignment="1">
      <alignment horizontal="center"/>
    </xf>
    <xf numFmtId="1" fontId="23" fillId="0" borderId="0" xfId="0" applyNumberFormat="1" applyFont="1" applyFill="1" applyAlignment="1"/>
    <xf numFmtId="3" fontId="23" fillId="0" borderId="0" xfId="0" applyNumberFormat="1" applyFont="1" applyFill="1" applyAlignment="1"/>
    <xf numFmtId="4" fontId="23" fillId="0" borderId="0" xfId="0" applyNumberFormat="1" applyFont="1" applyFill="1" applyAlignment="1"/>
    <xf numFmtId="3" fontId="21" fillId="0" borderId="0" xfId="0" applyNumberFormat="1" applyFont="1" applyFill="1" applyAlignment="1">
      <alignment wrapText="1"/>
    </xf>
    <xf numFmtId="4" fontId="23" fillId="0" borderId="0" xfId="0" applyNumberFormat="1" applyFont="1"/>
  </cellXfs>
  <cellStyles count="12">
    <cellStyle name="Hypertextový odkaz 2" xfId="3" xr:uid="{00000000-0005-0000-0000-000000000000}"/>
    <cellStyle name="Normální" xfId="0" builtinId="0"/>
    <cellStyle name="normální 2" xfId="1" xr:uid="{00000000-0005-0000-0000-000002000000}"/>
    <cellStyle name="normální 3" xfId="6" xr:uid="{00000000-0005-0000-0000-000003000000}"/>
    <cellStyle name="normální 3 2" xfId="7" xr:uid="{00000000-0005-0000-0000-000004000000}"/>
    <cellStyle name="normální 3 2 2" xfId="8" xr:uid="{00000000-0005-0000-0000-000005000000}"/>
    <cellStyle name="normální 3 2 3" xfId="2" xr:uid="{00000000-0005-0000-0000-000006000000}"/>
    <cellStyle name="normální 4" xfId="5" xr:uid="{00000000-0005-0000-0000-000007000000}"/>
    <cellStyle name="normální 5" xfId="9" xr:uid="{00000000-0005-0000-0000-000008000000}"/>
    <cellStyle name="normální 6" xfId="4" xr:uid="{00000000-0005-0000-0000-000009000000}"/>
    <cellStyle name="normální 7" xfId="10" xr:uid="{00000000-0005-0000-0000-00000A000000}"/>
    <cellStyle name="Normální 8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0</xdr:row>
          <xdr:rowOff>28575</xdr:rowOff>
        </xdr:from>
        <xdr:to>
          <xdr:col>3</xdr:col>
          <xdr:colOff>133350</xdr:colOff>
          <xdr:row>1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cs-CZ" sz="18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ZPĚT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238125</xdr:colOff>
          <xdr:row>0</xdr:row>
          <xdr:rowOff>47625</xdr:rowOff>
        </xdr:from>
        <xdr:to>
          <xdr:col>6</xdr:col>
          <xdr:colOff>47625</xdr:colOff>
          <xdr:row>1</xdr:row>
          <xdr:rowOff>9525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cs-CZ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ulož změny 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O\GORISS\PROG\miso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TOVÉ ZMĚNY zal"/>
      <sheetName val="Fin_vyd-1"/>
      <sheetName val="uprROZPvyd"/>
      <sheetName val="uprROZPprij"/>
      <sheetName val="Fin_prij-1"/>
      <sheetName val="ROZPOČET_VYD"/>
      <sheetName val="ROZPOČET_prij"/>
      <sheetName val="Novy_ROZPOČET_VYD"/>
      <sheetName val="Novy_ROZPOČET_prij"/>
      <sheetName val="přek_kap_vyd1"/>
      <sheetName val="ROZPOČET_VYD_arch"/>
      <sheetName val="tiskZmeny"/>
      <sheetName val="ROZPOČTOVÉ ZMĚNY"/>
      <sheetName val="ROZPOČTOVÉ ZMĚNY pro NovRozp"/>
      <sheetName val="ROZPOČET_prij star"/>
      <sheetName val="rozpoctovy_vyhled"/>
      <sheetName val="VYcelý rok - 1"/>
      <sheetName val="PRIcelý rok - 1"/>
      <sheetName val="HELP 2"/>
      <sheetName val="seznam"/>
      <sheetName val="LIST9TiskRozpVYD"/>
      <sheetName val="LIST9TiskRozp"/>
      <sheetName val="starosta"/>
      <sheetName val="Novy_ROZPOČET_prij stary"/>
      <sheetName val="NastaveniExportuDavky"/>
      <sheetName val="POPIS3A"/>
      <sheetName val="FIN_prij"/>
      <sheetName val="PRIcelý rok - 2"/>
      <sheetName val="VYcelý rok - 2"/>
      <sheetName val="FIN_VYD (2)"/>
      <sheetName val="bil_meziroc_SPOJ (2)"/>
      <sheetName val="bil_meziroc_SPOJ"/>
      <sheetName val="POPIS3"/>
      <sheetName val="tiskZmenyoRIG"/>
      <sheetName val="tiskZmenyZahlavi"/>
      <sheetName val="tiskk"/>
      <sheetName val="kniha koff orig"/>
      <sheetName val="kniha koff"/>
      <sheetName val="cisODPA"/>
      <sheetName val="List2TiskRozp"/>
      <sheetName val="FINKA"/>
      <sheetName val="List1TiskRozp"/>
      <sheetName val="tiskZmenyOrigST"/>
      <sheetName val="FIN_VYD"/>
      <sheetName val="tisk"/>
      <sheetName val="přek_kap_prij1 (3)"/>
      <sheetName val="FIN_prij zal"/>
      <sheetName val="menu starosta"/>
      <sheetName val="menu starosta 3"/>
      <sheetName val="menu starosta 1"/>
      <sheetName val="graf5"/>
      <sheetName val="POPIS2"/>
      <sheetName val="uprRozpHelp"/>
      <sheetName val="kniha kdff"/>
      <sheetName val="kniha koff ven"/>
      <sheetName val="ORJpřek_kap_vyd1"/>
      <sheetName val="graf3"/>
      <sheetName val="graf1"/>
      <sheetName val="graf2"/>
      <sheetName val="graf4"/>
      <sheetName val="HELP"/>
      <sheetName val="HELPST"/>
      <sheetName val="menu Archiv"/>
      <sheetName val="tisk špatný"/>
      <sheetName val="upravyMISA"/>
      <sheetName val="tisk1"/>
      <sheetName val="prot_akt"/>
      <sheetName val="tvorba tabulky"/>
      <sheetName val="tvorba tabulky vzorce"/>
      <sheetName val="odpa2"/>
      <sheetName val="pol2"/>
      <sheetName val="protokol"/>
      <sheetName val="přek_kap_vyd1 (3)"/>
      <sheetName val="přek_kap_prij1"/>
      <sheetName val="hlavička starosta"/>
      <sheetName val="orig_prek_pol prij"/>
      <sheetName val="orig_prek_kap"/>
      <sheetName val="tabARCH"/>
      <sheetName val="BIL_SPOJ"/>
      <sheetName val="bil_meziroc"/>
      <sheetName val="tabSKUT"/>
      <sheetName val="VYB KRIT"/>
      <sheetName val="bat"/>
      <sheetName val="menu5"/>
      <sheetName val="VYBKRIT12 orig"/>
      <sheetName val="VYBKRIT1"/>
      <sheetName val="VYBKRIT2"/>
      <sheetName val="cesta"/>
      <sheetName val="List1"/>
      <sheetName val="List7"/>
      <sheetName val="HelpRozp"/>
      <sheetName val="HelpTiskDoSoub"/>
      <sheetName val="cisPOL"/>
      <sheetName val="ODPA"/>
      <sheetName val="POL"/>
      <sheetName val="krok2"/>
      <sheetName val="import56"/>
      <sheetName val="TiskRozpNaVyveseni"/>
      <sheetName val="List2"/>
      <sheetName val="helpVYHLED"/>
      <sheetName val="helpUpravaR"/>
      <sheetName val="miso"/>
    </sheetNames>
    <definedNames>
      <definedName name="saveSoubor"/>
      <definedName name="zpetROZPOCET_VYD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R136"/>
  <sheetViews>
    <sheetView tabSelected="1" topLeftCell="A58" workbookViewId="0">
      <selection activeCell="M83" sqref="M83"/>
    </sheetView>
  </sheetViews>
  <sheetFormatPr defaultColWidth="9.140625" defaultRowHeight="12.75" x14ac:dyDescent="0.2"/>
  <cols>
    <col min="1" max="1" width="5.7109375" style="33" customWidth="1"/>
    <col min="2" max="2" width="5.7109375" style="34" customWidth="1"/>
    <col min="3" max="3" width="9.7109375" style="18" customWidth="1"/>
    <col min="4" max="4" width="10.7109375" style="18" customWidth="1"/>
    <col min="5" max="5" width="40.7109375" style="18" customWidth="1"/>
    <col min="6" max="8" width="13.7109375" style="35" customWidth="1"/>
    <col min="9" max="9" width="25.7109375" style="18" customWidth="1"/>
    <col min="10" max="16384" width="9.140625" style="18"/>
  </cols>
  <sheetData>
    <row r="1" spans="1:9" s="13" customFormat="1" x14ac:dyDescent="0.2"/>
    <row r="2" spans="1:9" s="13" customFormat="1" x14ac:dyDescent="0.2">
      <c r="B2" s="12"/>
      <c r="C2" s="12"/>
      <c r="D2" s="12"/>
      <c r="E2" s="12"/>
      <c r="F2" s="12"/>
      <c r="G2" s="12"/>
      <c r="H2" s="12"/>
    </row>
    <row r="3" spans="1:9" s="13" customFormat="1" x14ac:dyDescent="0.2">
      <c r="A3" s="91" t="s">
        <v>9</v>
      </c>
      <c r="B3" s="91"/>
      <c r="C3" s="91"/>
      <c r="D3" s="91"/>
      <c r="E3" s="91"/>
      <c r="F3" s="91"/>
      <c r="G3" s="91"/>
      <c r="H3" s="91"/>
      <c r="I3" s="36"/>
    </row>
    <row r="4" spans="1:9" s="13" customFormat="1" x14ac:dyDescent="0.2">
      <c r="A4" s="91"/>
      <c r="B4" s="91"/>
      <c r="C4" s="91"/>
      <c r="D4" s="91"/>
      <c r="E4" s="91"/>
      <c r="F4" s="91"/>
      <c r="G4" s="91"/>
      <c r="H4" s="91"/>
      <c r="I4" s="36"/>
    </row>
    <row r="5" spans="1:9" s="13" customFormat="1" x14ac:dyDescent="0.2">
      <c r="A5" s="92" t="s">
        <v>49</v>
      </c>
      <c r="B5" s="91"/>
      <c r="C5" s="91"/>
      <c r="D5" s="91"/>
      <c r="E5" s="91"/>
      <c r="F5" s="91"/>
      <c r="G5" s="91"/>
      <c r="H5" s="91"/>
      <c r="I5" s="36"/>
    </row>
    <row r="6" spans="1:9" s="13" customFormat="1" x14ac:dyDescent="0.2">
      <c r="A6" s="91"/>
      <c r="B6" s="91"/>
      <c r="C6" s="91"/>
      <c r="D6" s="91"/>
      <c r="E6" s="91"/>
      <c r="F6" s="91"/>
      <c r="G6" s="91"/>
      <c r="H6" s="91"/>
      <c r="I6" s="36"/>
    </row>
    <row r="7" spans="1:9" s="13" customFormat="1" x14ac:dyDescent="0.2">
      <c r="A7" s="91" t="s">
        <v>0</v>
      </c>
      <c r="B7" s="91"/>
      <c r="C7" s="91"/>
      <c r="D7" s="91"/>
      <c r="E7" s="91"/>
      <c r="F7" s="91"/>
      <c r="G7" s="91"/>
      <c r="H7" s="91"/>
      <c r="I7" s="36"/>
    </row>
    <row r="8" spans="1:9" s="13" customFormat="1" x14ac:dyDescent="0.2">
      <c r="A8" s="91" t="s">
        <v>1</v>
      </c>
      <c r="B8" s="91"/>
      <c r="C8" s="91"/>
      <c r="D8" s="91"/>
      <c r="E8" s="91"/>
      <c r="F8" s="91"/>
      <c r="G8" s="91"/>
      <c r="H8" s="91"/>
      <c r="I8" s="36"/>
    </row>
    <row r="9" spans="1:9" s="13" customFormat="1" x14ac:dyDescent="0.2">
      <c r="A9" s="91"/>
      <c r="B9" s="91"/>
      <c r="C9" s="91"/>
      <c r="D9" s="91"/>
      <c r="E9" s="91"/>
      <c r="F9" s="91"/>
      <c r="G9" s="91"/>
      <c r="H9" s="91"/>
      <c r="I9" s="36"/>
    </row>
    <row r="10" spans="1:9" s="13" customFormat="1" x14ac:dyDescent="0.2">
      <c r="A10" s="93" t="s">
        <v>48</v>
      </c>
      <c r="B10" s="91"/>
      <c r="C10" s="91"/>
      <c r="D10" s="91"/>
      <c r="E10" s="91"/>
      <c r="F10" s="91"/>
      <c r="G10" s="91"/>
      <c r="H10" s="91"/>
      <c r="I10" s="36"/>
    </row>
    <row r="11" spans="1:9" s="13" customFormat="1" x14ac:dyDescent="0.2">
      <c r="A11" s="93"/>
      <c r="B11" s="91"/>
      <c r="C11" s="91"/>
      <c r="D11" s="91"/>
      <c r="E11" s="91"/>
      <c r="F11" s="91"/>
      <c r="G11" s="91"/>
      <c r="H11" s="91"/>
      <c r="I11" s="36"/>
    </row>
    <row r="12" spans="1:9" s="15" customFormat="1" x14ac:dyDescent="0.2">
      <c r="A12" s="14" t="s">
        <v>47</v>
      </c>
      <c r="B12" s="14"/>
      <c r="F12" s="16"/>
      <c r="G12" s="16"/>
      <c r="H12" s="16"/>
      <c r="I12" s="37"/>
    </row>
    <row r="13" spans="1:9" x14ac:dyDescent="0.2">
      <c r="A13" s="45" t="s">
        <v>13</v>
      </c>
      <c r="B13" s="17" t="s">
        <v>14</v>
      </c>
      <c r="C13" s="46" t="s">
        <v>21</v>
      </c>
      <c r="D13" s="47" t="s">
        <v>15</v>
      </c>
      <c r="E13" s="46" t="s">
        <v>16</v>
      </c>
      <c r="F13" s="48" t="s">
        <v>18</v>
      </c>
      <c r="G13" s="49" t="s">
        <v>20</v>
      </c>
      <c r="H13" s="50" t="s">
        <v>19</v>
      </c>
      <c r="I13" s="38" t="s">
        <v>17</v>
      </c>
    </row>
    <row r="14" spans="1:9" x14ac:dyDescent="0.2">
      <c r="A14" s="51">
        <v>0</v>
      </c>
      <c r="B14" s="19">
        <v>1111</v>
      </c>
      <c r="C14" s="52"/>
      <c r="D14" s="53"/>
      <c r="E14" s="53" t="s">
        <v>52</v>
      </c>
      <c r="F14" s="20">
        <v>3995670</v>
      </c>
      <c r="G14" s="21">
        <v>3627.01</v>
      </c>
      <c r="H14" s="20">
        <v>3999297.01</v>
      </c>
      <c r="I14" s="39"/>
    </row>
    <row r="15" spans="1:9" x14ac:dyDescent="0.2">
      <c r="A15" s="51">
        <v>0</v>
      </c>
      <c r="B15" s="19">
        <v>1112</v>
      </c>
      <c r="C15" s="52"/>
      <c r="D15" s="53"/>
      <c r="E15" s="53" t="s">
        <v>22</v>
      </c>
      <c r="F15" s="20">
        <v>177825.32</v>
      </c>
      <c r="G15" s="21">
        <v>81430.23</v>
      </c>
      <c r="H15" s="20">
        <f>G15+F15</f>
        <v>259255.55</v>
      </c>
      <c r="I15" s="39"/>
    </row>
    <row r="16" spans="1:9" x14ac:dyDescent="0.2">
      <c r="A16" s="51">
        <v>0</v>
      </c>
      <c r="B16" s="19">
        <v>1113</v>
      </c>
      <c r="C16" s="52"/>
      <c r="D16" s="53"/>
      <c r="E16" s="53" t="s">
        <v>23</v>
      </c>
      <c r="F16" s="20">
        <v>614847.75</v>
      </c>
      <c r="G16" s="21">
        <v>57510.75</v>
      </c>
      <c r="H16" s="20">
        <f>G16+F16</f>
        <v>672358.5</v>
      </c>
      <c r="I16" s="39"/>
    </row>
    <row r="17" spans="1:9" x14ac:dyDescent="0.2">
      <c r="A17" s="51">
        <v>0</v>
      </c>
      <c r="B17" s="19">
        <v>1121</v>
      </c>
      <c r="C17" s="52"/>
      <c r="D17" s="53"/>
      <c r="E17" s="53" t="s">
        <v>24</v>
      </c>
      <c r="F17" s="20">
        <v>4702057.87</v>
      </c>
      <c r="G17" s="21">
        <v>970699.55</v>
      </c>
      <c r="H17" s="20">
        <f t="shared" ref="H17:H55" si="0">G17+F17</f>
        <v>5672757.4199999999</v>
      </c>
      <c r="I17" s="39"/>
    </row>
    <row r="18" spans="1:9" x14ac:dyDescent="0.2">
      <c r="A18" s="51">
        <v>0</v>
      </c>
      <c r="B18" s="19">
        <v>1211</v>
      </c>
      <c r="C18" s="52"/>
      <c r="D18" s="53"/>
      <c r="E18" s="53" t="s">
        <v>25</v>
      </c>
      <c r="F18" s="20">
        <v>11413331.48</v>
      </c>
      <c r="G18" s="21">
        <v>1274487.08</v>
      </c>
      <c r="H18" s="20">
        <f t="shared" si="0"/>
        <v>12687818.560000001</v>
      </c>
      <c r="I18" s="39"/>
    </row>
    <row r="19" spans="1:9" x14ac:dyDescent="0.2">
      <c r="A19" s="51">
        <v>0</v>
      </c>
      <c r="B19" s="19">
        <v>1340</v>
      </c>
      <c r="C19" s="52"/>
      <c r="D19" s="53"/>
      <c r="E19" s="53" t="s">
        <v>26</v>
      </c>
      <c r="F19" s="20">
        <v>511739.5</v>
      </c>
      <c r="G19" s="21">
        <v>13272</v>
      </c>
      <c r="H19" s="20">
        <f t="shared" si="0"/>
        <v>525011.5</v>
      </c>
      <c r="I19" s="39"/>
    </row>
    <row r="20" spans="1:9" x14ac:dyDescent="0.2">
      <c r="A20" s="51">
        <v>0</v>
      </c>
      <c r="B20" s="19">
        <v>1341</v>
      </c>
      <c r="C20" s="52"/>
      <c r="D20" s="53"/>
      <c r="E20" s="53" t="s">
        <v>53</v>
      </c>
      <c r="F20" s="20">
        <v>24000</v>
      </c>
      <c r="G20" s="21">
        <v>-1200</v>
      </c>
      <c r="H20" s="20">
        <f t="shared" si="0"/>
        <v>22800</v>
      </c>
      <c r="I20" s="39"/>
    </row>
    <row r="21" spans="1:9" x14ac:dyDescent="0.2">
      <c r="A21" s="51">
        <v>0</v>
      </c>
      <c r="B21" s="19">
        <v>1343</v>
      </c>
      <c r="C21" s="52"/>
      <c r="D21" s="53"/>
      <c r="E21" s="53" t="s">
        <v>54</v>
      </c>
      <c r="F21" s="20">
        <v>500</v>
      </c>
      <c r="G21" s="21">
        <v>-500</v>
      </c>
      <c r="H21" s="20">
        <f t="shared" si="0"/>
        <v>0</v>
      </c>
      <c r="I21" s="39"/>
    </row>
    <row r="22" spans="1:9" x14ac:dyDescent="0.2">
      <c r="A22" s="51">
        <v>0</v>
      </c>
      <c r="B22" s="19">
        <v>1361</v>
      </c>
      <c r="C22" s="52"/>
      <c r="D22" s="53"/>
      <c r="E22" s="53" t="s">
        <v>55</v>
      </c>
      <c r="F22" s="20">
        <v>15000</v>
      </c>
      <c r="G22" s="21">
        <v>1180</v>
      </c>
      <c r="H22" s="20">
        <f t="shared" si="0"/>
        <v>16180</v>
      </c>
      <c r="I22" s="39"/>
    </row>
    <row r="23" spans="1:9" x14ac:dyDescent="0.2">
      <c r="A23" s="51">
        <v>0</v>
      </c>
      <c r="B23" s="19">
        <v>1381</v>
      </c>
      <c r="C23" s="52"/>
      <c r="D23" s="53"/>
      <c r="E23" s="53" t="s">
        <v>27</v>
      </c>
      <c r="F23" s="20">
        <v>186667.62</v>
      </c>
      <c r="G23" s="21">
        <v>508.76</v>
      </c>
      <c r="H23" s="20">
        <f t="shared" si="0"/>
        <v>187176.38</v>
      </c>
      <c r="I23" s="39"/>
    </row>
    <row r="24" spans="1:9" x14ac:dyDescent="0.2">
      <c r="A24" s="51">
        <v>0</v>
      </c>
      <c r="B24" s="19">
        <v>1382</v>
      </c>
      <c r="C24" s="52"/>
      <c r="D24" s="53"/>
      <c r="E24" s="53" t="s">
        <v>56</v>
      </c>
      <c r="F24" s="20">
        <v>0</v>
      </c>
      <c r="G24" s="21">
        <v>9.5299999999999994</v>
      </c>
      <c r="H24" s="20">
        <f t="shared" si="0"/>
        <v>9.5299999999999994</v>
      </c>
      <c r="I24" s="39"/>
    </row>
    <row r="25" spans="1:9" x14ac:dyDescent="0.2">
      <c r="A25" s="51">
        <v>0</v>
      </c>
      <c r="B25" s="19">
        <v>1511</v>
      </c>
      <c r="C25" s="52"/>
      <c r="D25" s="53"/>
      <c r="E25" s="53" t="s">
        <v>57</v>
      </c>
      <c r="F25" s="20">
        <v>1700000</v>
      </c>
      <c r="G25" s="21">
        <v>71047.19</v>
      </c>
      <c r="H25" s="20">
        <f t="shared" si="0"/>
        <v>1771047.19</v>
      </c>
      <c r="I25" s="39"/>
    </row>
    <row r="26" spans="1:9" x14ac:dyDescent="0.2">
      <c r="A26" s="51">
        <v>0</v>
      </c>
      <c r="B26" s="19">
        <v>4116</v>
      </c>
      <c r="C26" s="52"/>
      <c r="D26" s="53"/>
      <c r="E26" s="53" t="s">
        <v>58</v>
      </c>
      <c r="F26" s="20">
        <v>889330</v>
      </c>
      <c r="G26" s="21">
        <v>8470</v>
      </c>
      <c r="H26" s="20">
        <f t="shared" si="0"/>
        <v>897800</v>
      </c>
      <c r="I26" s="39"/>
    </row>
    <row r="27" spans="1:9" x14ac:dyDescent="0.2">
      <c r="A27" s="51">
        <v>0</v>
      </c>
      <c r="B27" s="19">
        <v>4216</v>
      </c>
      <c r="C27" s="52"/>
      <c r="D27" s="53"/>
      <c r="E27" s="53" t="s">
        <v>59</v>
      </c>
      <c r="F27" s="20">
        <v>16074205.08</v>
      </c>
      <c r="G27" s="21">
        <v>-8470</v>
      </c>
      <c r="H27" s="20">
        <f t="shared" si="0"/>
        <v>16065735.08</v>
      </c>
      <c r="I27" s="39"/>
    </row>
    <row r="28" spans="1:9" x14ac:dyDescent="0.2">
      <c r="A28" s="54">
        <v>2310</v>
      </c>
      <c r="B28" s="22">
        <v>2133</v>
      </c>
      <c r="C28" s="55"/>
      <c r="D28" s="56"/>
      <c r="E28" s="53" t="s">
        <v>60</v>
      </c>
      <c r="F28" s="23">
        <v>1000</v>
      </c>
      <c r="G28" s="24">
        <v>-790</v>
      </c>
      <c r="H28" s="23">
        <f t="shared" si="0"/>
        <v>210</v>
      </c>
      <c r="I28" s="39"/>
    </row>
    <row r="29" spans="1:9" x14ac:dyDescent="0.2">
      <c r="A29" s="51">
        <v>2310</v>
      </c>
      <c r="B29" s="19"/>
      <c r="C29" s="52"/>
      <c r="D29" s="53" t="s">
        <v>61</v>
      </c>
      <c r="F29" s="20">
        <f>F28</f>
        <v>1000</v>
      </c>
      <c r="G29" s="21">
        <f>SUM(G28)</f>
        <v>-790</v>
      </c>
      <c r="H29" s="20">
        <f t="shared" si="0"/>
        <v>210</v>
      </c>
      <c r="I29" s="39"/>
    </row>
    <row r="30" spans="1:9" x14ac:dyDescent="0.2">
      <c r="A30" s="54">
        <v>2321</v>
      </c>
      <c r="B30" s="22">
        <v>2111</v>
      </c>
      <c r="C30" s="55"/>
      <c r="D30" s="56"/>
      <c r="E30" s="56" t="s">
        <v>28</v>
      </c>
      <c r="F30" s="23">
        <v>1254461</v>
      </c>
      <c r="G30" s="24">
        <v>34674</v>
      </c>
      <c r="H30" s="23">
        <f>G30+F30</f>
        <v>1289135</v>
      </c>
      <c r="I30" s="39"/>
    </row>
    <row r="31" spans="1:9" x14ac:dyDescent="0.2">
      <c r="A31" s="51">
        <v>2321</v>
      </c>
      <c r="B31" s="19"/>
      <c r="C31" s="52"/>
      <c r="D31" s="53" t="s">
        <v>29</v>
      </c>
      <c r="E31" s="53"/>
      <c r="F31" s="20">
        <v>1200000</v>
      </c>
      <c r="G31" s="20">
        <f>G30</f>
        <v>34674</v>
      </c>
      <c r="H31" s="20">
        <f t="shared" si="0"/>
        <v>1234674</v>
      </c>
      <c r="I31" s="39"/>
    </row>
    <row r="32" spans="1:9" x14ac:dyDescent="0.2">
      <c r="A32" s="54">
        <v>3113</v>
      </c>
      <c r="B32" s="22">
        <v>2132</v>
      </c>
      <c r="C32" s="55"/>
      <c r="D32" s="56"/>
      <c r="E32" s="56" t="s">
        <v>62</v>
      </c>
      <c r="F32" s="23">
        <v>55000</v>
      </c>
      <c r="G32" s="24">
        <v>-27666</v>
      </c>
      <c r="H32" s="20">
        <f t="shared" si="0"/>
        <v>27334</v>
      </c>
      <c r="I32" s="39"/>
    </row>
    <row r="33" spans="1:9" x14ac:dyDescent="0.2">
      <c r="A33" s="51">
        <v>3113</v>
      </c>
      <c r="B33" s="19"/>
      <c r="C33" s="52"/>
      <c r="D33" s="53" t="s">
        <v>63</v>
      </c>
      <c r="E33" s="53"/>
      <c r="F33" s="20">
        <v>132648</v>
      </c>
      <c r="G33" s="20">
        <f>G32</f>
        <v>-27666</v>
      </c>
      <c r="H33" s="20">
        <f t="shared" si="0"/>
        <v>104982</v>
      </c>
      <c r="I33" s="39"/>
    </row>
    <row r="34" spans="1:9" x14ac:dyDescent="0.2">
      <c r="A34" s="54">
        <v>3314</v>
      </c>
      <c r="B34" s="22">
        <v>2111</v>
      </c>
      <c r="C34" s="55"/>
      <c r="D34" s="56"/>
      <c r="E34" s="56" t="s">
        <v>64</v>
      </c>
      <c r="F34" s="23">
        <v>1100</v>
      </c>
      <c r="G34" s="24">
        <v>-10</v>
      </c>
      <c r="H34" s="20">
        <f t="shared" si="0"/>
        <v>1090</v>
      </c>
      <c r="I34" s="39"/>
    </row>
    <row r="35" spans="1:9" x14ac:dyDescent="0.2">
      <c r="A35" s="51">
        <v>3314</v>
      </c>
      <c r="B35" s="19"/>
      <c r="C35" s="52"/>
      <c r="D35" s="53" t="s">
        <v>65</v>
      </c>
      <c r="E35" s="53"/>
      <c r="F35" s="20">
        <v>1100</v>
      </c>
      <c r="G35" s="20">
        <f>G34</f>
        <v>-10</v>
      </c>
      <c r="H35" s="20">
        <f t="shared" si="0"/>
        <v>1090</v>
      </c>
      <c r="I35" s="39"/>
    </row>
    <row r="36" spans="1:9" x14ac:dyDescent="0.2">
      <c r="A36" s="54">
        <v>3399</v>
      </c>
      <c r="B36" s="22">
        <v>2111</v>
      </c>
      <c r="C36" s="55"/>
      <c r="D36" s="56"/>
      <c r="E36" s="56" t="s">
        <v>64</v>
      </c>
      <c r="F36" s="23">
        <v>5000</v>
      </c>
      <c r="G36" s="24">
        <v>-5000</v>
      </c>
      <c r="H36" s="20">
        <f t="shared" si="0"/>
        <v>0</v>
      </c>
      <c r="I36" s="39"/>
    </row>
    <row r="37" spans="1:9" x14ac:dyDescent="0.2">
      <c r="A37" s="54">
        <v>3399</v>
      </c>
      <c r="B37" s="22">
        <v>2132</v>
      </c>
      <c r="C37" s="55"/>
      <c r="D37" s="56"/>
      <c r="E37" s="56" t="s">
        <v>62</v>
      </c>
      <c r="F37" s="23">
        <v>1100</v>
      </c>
      <c r="G37" s="24">
        <v>-1100</v>
      </c>
      <c r="H37" s="20">
        <f t="shared" si="0"/>
        <v>0</v>
      </c>
      <c r="I37" s="39"/>
    </row>
    <row r="38" spans="1:9" x14ac:dyDescent="0.2">
      <c r="A38" s="51">
        <v>3399</v>
      </c>
      <c r="B38" s="19"/>
      <c r="C38" s="52"/>
      <c r="D38" s="53" t="s">
        <v>66</v>
      </c>
      <c r="E38" s="53"/>
      <c r="F38" s="20">
        <v>6100</v>
      </c>
      <c r="G38" s="20">
        <f>G36+G37</f>
        <v>-6100</v>
      </c>
      <c r="H38" s="20">
        <f t="shared" si="0"/>
        <v>0</v>
      </c>
      <c r="I38" s="39"/>
    </row>
    <row r="39" spans="1:9" x14ac:dyDescent="0.2">
      <c r="A39" s="54">
        <v>3612</v>
      </c>
      <c r="B39" s="22">
        <v>2111</v>
      </c>
      <c r="C39" s="55"/>
      <c r="D39" s="56"/>
      <c r="E39" s="56" t="s">
        <v>64</v>
      </c>
      <c r="F39" s="23">
        <v>95000</v>
      </c>
      <c r="G39" s="24">
        <v>-52757</v>
      </c>
      <c r="H39" s="20">
        <f t="shared" si="0"/>
        <v>42243</v>
      </c>
      <c r="I39" s="39"/>
    </row>
    <row r="40" spans="1:9" x14ac:dyDescent="0.2">
      <c r="A40" s="54">
        <v>3612</v>
      </c>
      <c r="B40" s="22">
        <v>2132</v>
      </c>
      <c r="C40" s="55"/>
      <c r="D40" s="56"/>
      <c r="E40" s="56" t="s">
        <v>62</v>
      </c>
      <c r="F40" s="23">
        <v>95000</v>
      </c>
      <c r="G40" s="24">
        <v>-970</v>
      </c>
      <c r="H40" s="20">
        <f t="shared" si="0"/>
        <v>94030</v>
      </c>
      <c r="I40" s="39"/>
    </row>
    <row r="41" spans="1:9" x14ac:dyDescent="0.2">
      <c r="A41" s="51">
        <v>3612</v>
      </c>
      <c r="B41" s="19"/>
      <c r="C41" s="52"/>
      <c r="D41" s="53" t="s">
        <v>67</v>
      </c>
      <c r="E41" s="53"/>
      <c r="F41" s="20">
        <v>179188</v>
      </c>
      <c r="G41" s="20">
        <f>G40+G39</f>
        <v>-53727</v>
      </c>
      <c r="H41" s="20">
        <f t="shared" si="0"/>
        <v>125461</v>
      </c>
      <c r="I41" s="39"/>
    </row>
    <row r="42" spans="1:9" x14ac:dyDescent="0.2">
      <c r="A42" s="54">
        <v>3613</v>
      </c>
      <c r="B42" s="22">
        <v>2132</v>
      </c>
      <c r="C42" s="55"/>
      <c r="D42" s="56"/>
      <c r="E42" s="56" t="s">
        <v>62</v>
      </c>
      <c r="F42" s="23">
        <v>95000</v>
      </c>
      <c r="G42" s="24">
        <v>12532</v>
      </c>
      <c r="H42" s="20">
        <f t="shared" si="0"/>
        <v>107532</v>
      </c>
      <c r="I42" s="39"/>
    </row>
    <row r="43" spans="1:9" x14ac:dyDescent="0.2">
      <c r="A43" s="51">
        <v>3613</v>
      </c>
      <c r="B43" s="19"/>
      <c r="C43" s="52"/>
      <c r="D43" s="53" t="s">
        <v>68</v>
      </c>
      <c r="E43" s="53"/>
      <c r="F43" s="20">
        <v>179188</v>
      </c>
      <c r="G43" s="20">
        <f>G42</f>
        <v>12532</v>
      </c>
      <c r="H43" s="20">
        <f t="shared" si="0"/>
        <v>191720</v>
      </c>
      <c r="I43" s="39"/>
    </row>
    <row r="44" spans="1:9" x14ac:dyDescent="0.2">
      <c r="A44" s="54">
        <v>3632</v>
      </c>
      <c r="B44" s="22">
        <v>2111</v>
      </c>
      <c r="C44" s="55"/>
      <c r="D44" s="56"/>
      <c r="E44" s="56" t="s">
        <v>64</v>
      </c>
      <c r="F44" s="23">
        <v>95000</v>
      </c>
      <c r="G44" s="24">
        <v>-121120</v>
      </c>
      <c r="H44" s="20">
        <f t="shared" si="0"/>
        <v>-26120</v>
      </c>
      <c r="I44" s="39"/>
    </row>
    <row r="45" spans="1:9" x14ac:dyDescent="0.2">
      <c r="A45" s="51">
        <v>3632</v>
      </c>
      <c r="B45" s="19"/>
      <c r="C45" s="52"/>
      <c r="D45" s="53" t="s">
        <v>69</v>
      </c>
      <c r="E45" s="53"/>
      <c r="F45" s="20">
        <v>179188</v>
      </c>
      <c r="G45" s="20">
        <f>G44</f>
        <v>-121120</v>
      </c>
      <c r="H45" s="20">
        <f t="shared" si="0"/>
        <v>58068</v>
      </c>
      <c r="I45" s="39"/>
    </row>
    <row r="46" spans="1:9" x14ac:dyDescent="0.2">
      <c r="A46" s="54">
        <v>3639</v>
      </c>
      <c r="B46" s="22">
        <v>2119</v>
      </c>
      <c r="C46" s="55"/>
      <c r="D46" s="56"/>
      <c r="E46" s="56" t="s">
        <v>70</v>
      </c>
      <c r="F46" s="23">
        <v>95000</v>
      </c>
      <c r="G46" s="24">
        <v>-14000</v>
      </c>
      <c r="H46" s="20">
        <f t="shared" si="0"/>
        <v>81000</v>
      </c>
      <c r="I46" s="39"/>
    </row>
    <row r="47" spans="1:9" x14ac:dyDescent="0.2">
      <c r="A47" s="54">
        <v>3639</v>
      </c>
      <c r="B47" s="22">
        <v>2131</v>
      </c>
      <c r="C47" s="55"/>
      <c r="D47" s="56"/>
      <c r="E47" s="56" t="s">
        <v>28</v>
      </c>
      <c r="F47" s="23">
        <v>95000</v>
      </c>
      <c r="G47" s="24">
        <v>106</v>
      </c>
      <c r="H47" s="20">
        <f t="shared" si="0"/>
        <v>95106</v>
      </c>
      <c r="I47" s="39"/>
    </row>
    <row r="48" spans="1:9" x14ac:dyDescent="0.2">
      <c r="A48" s="51">
        <v>3639</v>
      </c>
      <c r="B48" s="19"/>
      <c r="C48" s="52"/>
      <c r="D48" s="53" t="s">
        <v>30</v>
      </c>
      <c r="E48" s="53"/>
      <c r="F48" s="20">
        <v>179188</v>
      </c>
      <c r="G48" s="20">
        <f>G47+G46</f>
        <v>-13894</v>
      </c>
      <c r="H48" s="20">
        <f t="shared" si="0"/>
        <v>165294</v>
      </c>
      <c r="I48" s="39"/>
    </row>
    <row r="49" spans="1:18" x14ac:dyDescent="0.2">
      <c r="A49" s="54">
        <v>3722</v>
      </c>
      <c r="B49" s="22">
        <v>2111</v>
      </c>
      <c r="C49" s="55"/>
      <c r="D49" s="56"/>
      <c r="E49" s="56" t="s">
        <v>64</v>
      </c>
      <c r="F49" s="23">
        <v>95000</v>
      </c>
      <c r="G49" s="24">
        <v>-3682</v>
      </c>
      <c r="H49" s="20">
        <f t="shared" si="0"/>
        <v>91318</v>
      </c>
      <c r="I49" s="39"/>
    </row>
    <row r="50" spans="1:18" x14ac:dyDescent="0.2">
      <c r="A50" s="51">
        <v>3722</v>
      </c>
      <c r="B50" s="19"/>
      <c r="C50" s="52"/>
      <c r="D50" s="53" t="s">
        <v>71</v>
      </c>
      <c r="E50" s="53"/>
      <c r="F50" s="20">
        <v>179188</v>
      </c>
      <c r="G50" s="20">
        <f>G49</f>
        <v>-3682</v>
      </c>
      <c r="H50" s="20">
        <f t="shared" si="0"/>
        <v>175506</v>
      </c>
      <c r="I50" s="39"/>
    </row>
    <row r="51" spans="1:18" x14ac:dyDescent="0.2">
      <c r="A51" s="54">
        <v>3725</v>
      </c>
      <c r="B51" s="22">
        <v>2324</v>
      </c>
      <c r="C51" s="55"/>
      <c r="D51" s="56"/>
      <c r="E51" s="56" t="s">
        <v>73</v>
      </c>
      <c r="F51" s="23">
        <v>95000</v>
      </c>
      <c r="G51" s="24">
        <v>-61303</v>
      </c>
      <c r="H51" s="20">
        <f t="shared" si="0"/>
        <v>33697</v>
      </c>
      <c r="I51" s="39"/>
    </row>
    <row r="52" spans="1:18" s="101" customFormat="1" x14ac:dyDescent="0.2">
      <c r="A52" s="95">
        <v>3725</v>
      </c>
      <c r="B52" s="96"/>
      <c r="C52" s="97"/>
      <c r="D52" s="53" t="s">
        <v>72</v>
      </c>
      <c r="E52" s="98"/>
      <c r="F52" s="99">
        <v>179188</v>
      </c>
      <c r="G52" s="99">
        <f>G51</f>
        <v>-61303</v>
      </c>
      <c r="H52" s="99">
        <f t="shared" si="0"/>
        <v>117885</v>
      </c>
      <c r="I52" s="100"/>
    </row>
    <row r="53" spans="1:18" s="101" customFormat="1" x14ac:dyDescent="0.2">
      <c r="A53" s="102">
        <v>6171</v>
      </c>
      <c r="B53" s="103">
        <v>2111</v>
      </c>
      <c r="C53" s="104"/>
      <c r="D53" s="105"/>
      <c r="E53" s="56" t="s">
        <v>64</v>
      </c>
      <c r="F53" s="106">
        <v>225000</v>
      </c>
      <c r="G53" s="107">
        <v>-480</v>
      </c>
      <c r="H53" s="99">
        <f t="shared" si="0"/>
        <v>224520</v>
      </c>
      <c r="I53" s="100"/>
    </row>
    <row r="54" spans="1:18" s="101" customFormat="1" x14ac:dyDescent="0.2">
      <c r="A54" s="102">
        <v>6171</v>
      </c>
      <c r="B54" s="103">
        <v>2324</v>
      </c>
      <c r="C54" s="104"/>
      <c r="D54" s="105"/>
      <c r="E54" s="105" t="s">
        <v>31</v>
      </c>
      <c r="F54" s="106">
        <v>225000</v>
      </c>
      <c r="G54" s="107">
        <v>69077</v>
      </c>
      <c r="H54" s="99">
        <f t="shared" si="0"/>
        <v>294077</v>
      </c>
      <c r="I54" s="100"/>
    </row>
    <row r="55" spans="1:18" s="101" customFormat="1" ht="13.5" thickBot="1" x14ac:dyDescent="0.25">
      <c r="A55" s="108">
        <v>6171</v>
      </c>
      <c r="B55" s="109"/>
      <c r="C55" s="110"/>
      <c r="D55" s="111" t="s">
        <v>32</v>
      </c>
      <c r="E55" s="111"/>
      <c r="F55" s="112">
        <v>226000</v>
      </c>
      <c r="G55" s="99">
        <f>G54+G53</f>
        <v>68597</v>
      </c>
      <c r="H55" s="99">
        <f t="shared" si="0"/>
        <v>294597</v>
      </c>
      <c r="I55" s="100"/>
    </row>
    <row r="56" spans="1:18" s="101" customFormat="1" ht="13.5" thickTop="1" x14ac:dyDescent="0.2">
      <c r="A56" s="113"/>
      <c r="B56" s="114"/>
      <c r="C56" s="115"/>
      <c r="D56" s="116" t="s">
        <v>33</v>
      </c>
      <c r="E56" s="116"/>
      <c r="F56" s="117"/>
      <c r="G56" s="118">
        <f>+G55+G52+G50+G48+G45+G43+G41+G38+G35+G33+G31+G29+G27+G26+G25+G24+G23+G22+G21+G20+G19+G18+G17+G16+G15+G14</f>
        <v>2299583.1</v>
      </c>
      <c r="H56" s="117">
        <f>G56-2269333.1</f>
        <v>30250</v>
      </c>
      <c r="I56" s="119"/>
    </row>
    <row r="57" spans="1:18" s="101" customFormat="1" x14ac:dyDescent="0.2">
      <c r="A57" s="120"/>
      <c r="B57" s="121"/>
      <c r="C57" s="122"/>
      <c r="D57" s="122"/>
      <c r="E57" s="122"/>
      <c r="F57" s="123"/>
      <c r="G57" s="123"/>
      <c r="H57" s="123"/>
      <c r="I57" s="124"/>
    </row>
    <row r="58" spans="1:18" x14ac:dyDescent="0.2">
      <c r="A58" s="57"/>
      <c r="B58" s="58"/>
      <c r="C58" s="59"/>
      <c r="D58" s="59" t="s">
        <v>34</v>
      </c>
      <c r="E58" s="59"/>
      <c r="F58" s="125">
        <v>46288237.299999997</v>
      </c>
      <c r="G58" s="60">
        <f>G56</f>
        <v>2299583.1</v>
      </c>
      <c r="H58" s="60">
        <f>F58+G58</f>
        <v>48587820.399999999</v>
      </c>
      <c r="I58" s="40"/>
    </row>
    <row r="59" spans="1:18" x14ac:dyDescent="0.2">
      <c r="A59" s="57"/>
      <c r="B59" s="58"/>
      <c r="C59" s="59"/>
      <c r="D59" s="59"/>
      <c r="E59" s="59"/>
      <c r="F59" s="60"/>
      <c r="G59" s="60"/>
      <c r="H59" s="60"/>
      <c r="I59" s="40"/>
    </row>
    <row r="60" spans="1:18" x14ac:dyDescent="0.2">
      <c r="A60" s="75" t="s">
        <v>35</v>
      </c>
      <c r="B60" s="58"/>
      <c r="C60" s="59"/>
      <c r="D60" s="59"/>
      <c r="E60" s="59"/>
      <c r="F60" s="60"/>
      <c r="G60" s="60"/>
      <c r="H60" s="60"/>
      <c r="I60" s="40"/>
    </row>
    <row r="61" spans="1:18" x14ac:dyDescent="0.2">
      <c r="A61" s="45" t="s">
        <v>13</v>
      </c>
      <c r="B61" s="61" t="s">
        <v>14</v>
      </c>
      <c r="C61" s="61" t="s">
        <v>21</v>
      </c>
      <c r="D61" s="62" t="s">
        <v>15</v>
      </c>
      <c r="E61" s="48" t="s">
        <v>16</v>
      </c>
      <c r="F61" s="48" t="s">
        <v>36</v>
      </c>
      <c r="G61" s="49" t="s">
        <v>20</v>
      </c>
      <c r="H61" s="50" t="s">
        <v>19</v>
      </c>
      <c r="I61" s="41" t="s">
        <v>17</v>
      </c>
      <c r="J61" s="25"/>
      <c r="K61" s="25"/>
      <c r="L61" s="25"/>
      <c r="M61" s="25"/>
      <c r="N61" s="25"/>
      <c r="O61" s="25"/>
      <c r="P61" s="25"/>
      <c r="Q61" s="25"/>
      <c r="R61" s="25"/>
    </row>
    <row r="62" spans="1:18" x14ac:dyDescent="0.2">
      <c r="A62" s="63">
        <v>2219</v>
      </c>
      <c r="B62" s="22">
        <v>6121</v>
      </c>
      <c r="C62" s="64"/>
      <c r="D62" s="65"/>
      <c r="E62" s="56" t="s">
        <v>77</v>
      </c>
      <c r="F62" s="23">
        <v>12916287.51</v>
      </c>
      <c r="G62" s="24">
        <v>1070600.04</v>
      </c>
      <c r="H62" s="26">
        <f>G62+F62</f>
        <v>13986887.550000001</v>
      </c>
      <c r="I62" s="42"/>
      <c r="J62" s="25"/>
      <c r="K62" s="25"/>
      <c r="L62" s="25"/>
      <c r="M62" s="25"/>
      <c r="N62" s="25"/>
      <c r="O62" s="25"/>
      <c r="P62" s="25"/>
      <c r="Q62" s="25"/>
      <c r="R62" s="25"/>
    </row>
    <row r="63" spans="1:18" x14ac:dyDescent="0.2">
      <c r="A63" s="66">
        <v>2219</v>
      </c>
      <c r="B63" s="19"/>
      <c r="C63" s="67"/>
      <c r="D63" s="68" t="s">
        <v>74</v>
      </c>
      <c r="E63" s="68"/>
      <c r="F63" s="20">
        <v>13322032.199999999</v>
      </c>
      <c r="G63" s="20">
        <f>G62</f>
        <v>1070600.04</v>
      </c>
      <c r="H63" s="27">
        <f t="shared" ref="H63:H74" si="1">G63+F63</f>
        <v>14392632.239999998</v>
      </c>
      <c r="I63" s="42"/>
      <c r="J63" s="25"/>
      <c r="K63" s="25"/>
      <c r="L63" s="25"/>
      <c r="M63" s="25"/>
      <c r="N63" s="25"/>
      <c r="O63" s="25"/>
      <c r="P63" s="25"/>
      <c r="Q63" s="25"/>
      <c r="R63" s="25"/>
    </row>
    <row r="64" spans="1:18" x14ac:dyDescent="0.2">
      <c r="A64" s="63">
        <v>2321</v>
      </c>
      <c r="B64" s="22">
        <v>5169</v>
      </c>
      <c r="C64" s="64"/>
      <c r="D64" s="65"/>
      <c r="E64" s="56" t="s">
        <v>78</v>
      </c>
      <c r="F64" s="23">
        <v>293374.90000000002</v>
      </c>
      <c r="G64" s="24">
        <v>11071.5</v>
      </c>
      <c r="H64" s="26">
        <f t="shared" si="1"/>
        <v>304446.40000000002</v>
      </c>
      <c r="I64" s="42"/>
      <c r="J64" s="25"/>
      <c r="K64" s="25"/>
      <c r="L64" s="25"/>
      <c r="M64" s="25"/>
      <c r="N64" s="25"/>
      <c r="O64" s="25"/>
      <c r="P64" s="25"/>
      <c r="Q64" s="25"/>
      <c r="R64" s="25"/>
    </row>
    <row r="65" spans="1:18" x14ac:dyDescent="0.2">
      <c r="A65" s="63">
        <v>2321</v>
      </c>
      <c r="B65" s="22">
        <v>5171</v>
      </c>
      <c r="C65" s="64"/>
      <c r="D65" s="65"/>
      <c r="E65" s="56" t="s">
        <v>79</v>
      </c>
      <c r="F65" s="23">
        <v>523289</v>
      </c>
      <c r="G65" s="24">
        <v>28881.27</v>
      </c>
      <c r="H65" s="26">
        <f t="shared" si="1"/>
        <v>552170.27</v>
      </c>
      <c r="I65" s="42"/>
      <c r="J65" s="25"/>
      <c r="K65" s="25"/>
      <c r="L65" s="25"/>
      <c r="M65" s="25"/>
      <c r="N65" s="25"/>
      <c r="O65" s="25"/>
      <c r="P65" s="25"/>
      <c r="Q65" s="25"/>
      <c r="R65" s="25"/>
    </row>
    <row r="66" spans="1:18" x14ac:dyDescent="0.2">
      <c r="A66" s="66">
        <v>2321</v>
      </c>
      <c r="B66" s="19"/>
      <c r="C66" s="67"/>
      <c r="D66" s="68" t="s">
        <v>80</v>
      </c>
      <c r="E66" s="68"/>
      <c r="F66" s="20">
        <v>1206657.19</v>
      </c>
      <c r="G66" s="20">
        <f>G65+G64</f>
        <v>39952.770000000004</v>
      </c>
      <c r="H66" s="27">
        <f t="shared" si="1"/>
        <v>1246609.96</v>
      </c>
      <c r="I66" s="42"/>
      <c r="J66" s="25"/>
      <c r="K66" s="25"/>
      <c r="L66" s="25"/>
      <c r="M66" s="25"/>
      <c r="N66" s="25"/>
      <c r="O66" s="25"/>
      <c r="P66" s="25"/>
      <c r="Q66" s="25"/>
      <c r="R66" s="25"/>
    </row>
    <row r="67" spans="1:18" x14ac:dyDescent="0.2">
      <c r="A67" s="63">
        <v>3314</v>
      </c>
      <c r="B67" s="22">
        <v>5154</v>
      </c>
      <c r="C67" s="64"/>
      <c r="D67" s="65"/>
      <c r="E67" s="56" t="s">
        <v>81</v>
      </c>
      <c r="F67" s="23">
        <v>33996.47</v>
      </c>
      <c r="G67" s="24">
        <v>470</v>
      </c>
      <c r="H67" s="26">
        <f t="shared" si="1"/>
        <v>34466.47</v>
      </c>
      <c r="I67" s="42"/>
      <c r="J67" s="25"/>
      <c r="K67" s="25"/>
      <c r="L67" s="25"/>
      <c r="M67" s="25"/>
      <c r="N67" s="25"/>
      <c r="O67" s="25"/>
      <c r="P67" s="25"/>
      <c r="Q67" s="25"/>
      <c r="R67" s="25"/>
    </row>
    <row r="68" spans="1:18" x14ac:dyDescent="0.2">
      <c r="A68" s="66">
        <v>3314</v>
      </c>
      <c r="B68" s="19"/>
      <c r="C68" s="67"/>
      <c r="D68" s="68" t="s">
        <v>75</v>
      </c>
      <c r="E68" s="68"/>
      <c r="F68" s="20">
        <v>56516.47</v>
      </c>
      <c r="G68" s="20">
        <f>G67</f>
        <v>470</v>
      </c>
      <c r="H68" s="27">
        <f t="shared" si="1"/>
        <v>56986.47</v>
      </c>
      <c r="I68" s="42"/>
      <c r="J68" s="25"/>
      <c r="K68" s="25"/>
      <c r="L68" s="25"/>
      <c r="M68" s="25"/>
      <c r="N68" s="25"/>
      <c r="O68" s="25"/>
      <c r="P68" s="25"/>
      <c r="Q68" s="25"/>
      <c r="R68" s="25"/>
    </row>
    <row r="69" spans="1:18" x14ac:dyDescent="0.2">
      <c r="A69" s="63">
        <v>3612</v>
      </c>
      <c r="B69" s="22">
        <v>5153</v>
      </c>
      <c r="C69" s="64"/>
      <c r="D69" s="65"/>
      <c r="E69" s="65" t="s">
        <v>76</v>
      </c>
      <c r="F69" s="23">
        <v>62016.87</v>
      </c>
      <c r="G69" s="24">
        <v>2531.83</v>
      </c>
      <c r="H69" s="26">
        <f t="shared" si="1"/>
        <v>64548.700000000004</v>
      </c>
      <c r="I69" s="42"/>
      <c r="J69" s="25"/>
      <c r="K69" s="25"/>
      <c r="L69" s="25"/>
      <c r="M69" s="25"/>
      <c r="N69" s="25"/>
      <c r="O69" s="25"/>
      <c r="P69" s="25"/>
      <c r="Q69" s="25"/>
      <c r="R69" s="25"/>
    </row>
    <row r="70" spans="1:18" x14ac:dyDescent="0.2">
      <c r="A70" s="66">
        <v>3612</v>
      </c>
      <c r="B70" s="19"/>
      <c r="C70" s="67"/>
      <c r="D70" s="68" t="s">
        <v>37</v>
      </c>
      <c r="E70" s="68"/>
      <c r="F70" s="20">
        <v>17165429.68</v>
      </c>
      <c r="G70" s="20">
        <f>G69</f>
        <v>2531.83</v>
      </c>
      <c r="H70" s="27">
        <f t="shared" si="1"/>
        <v>17167961.509999998</v>
      </c>
      <c r="I70" s="42"/>
      <c r="J70" s="25"/>
      <c r="K70" s="25"/>
      <c r="L70" s="25"/>
      <c r="M70" s="25"/>
      <c r="N70" s="25"/>
      <c r="O70" s="25"/>
      <c r="P70" s="25"/>
      <c r="Q70" s="25"/>
      <c r="R70" s="25"/>
    </row>
    <row r="71" spans="1:18" x14ac:dyDescent="0.2">
      <c r="A71" s="63">
        <v>6171</v>
      </c>
      <c r="B71" s="22">
        <v>5168</v>
      </c>
      <c r="C71" s="64"/>
      <c r="D71" s="65"/>
      <c r="E71" s="56" t="s">
        <v>82</v>
      </c>
      <c r="F71" s="23">
        <v>206502.87</v>
      </c>
      <c r="G71" s="24">
        <v>2292.9499999999998</v>
      </c>
      <c r="H71" s="26">
        <f t="shared" si="1"/>
        <v>208795.82</v>
      </c>
      <c r="I71" s="42"/>
      <c r="J71" s="25"/>
      <c r="K71" s="25"/>
      <c r="L71" s="25"/>
      <c r="M71" s="25"/>
      <c r="N71" s="25"/>
      <c r="O71" s="25"/>
      <c r="P71" s="25"/>
      <c r="Q71" s="25"/>
      <c r="R71" s="25"/>
    </row>
    <row r="72" spans="1:18" x14ac:dyDescent="0.2">
      <c r="A72" s="63">
        <v>6171</v>
      </c>
      <c r="B72" s="22">
        <v>5169</v>
      </c>
      <c r="C72" s="64"/>
      <c r="D72" s="65"/>
      <c r="E72" s="56" t="s">
        <v>78</v>
      </c>
      <c r="F72" s="23">
        <v>1540633.36</v>
      </c>
      <c r="G72" s="24">
        <v>1171800.27</v>
      </c>
      <c r="H72" s="26">
        <f t="shared" si="1"/>
        <v>2712433.63</v>
      </c>
      <c r="I72" s="42"/>
      <c r="J72" s="25"/>
      <c r="K72" s="25"/>
      <c r="L72" s="25"/>
      <c r="M72" s="25"/>
      <c r="N72" s="25"/>
      <c r="O72" s="25"/>
      <c r="P72" s="25"/>
      <c r="Q72" s="25"/>
      <c r="R72" s="25"/>
    </row>
    <row r="73" spans="1:18" x14ac:dyDescent="0.2">
      <c r="A73" s="63">
        <v>6171</v>
      </c>
      <c r="B73" s="22">
        <v>5171</v>
      </c>
      <c r="C73" s="64"/>
      <c r="D73" s="65"/>
      <c r="E73" s="56" t="s">
        <v>79</v>
      </c>
      <c r="F73" s="23">
        <v>188380.61</v>
      </c>
      <c r="G73" s="24">
        <v>11935.24</v>
      </c>
      <c r="H73" s="26">
        <f t="shared" si="1"/>
        <v>200315.84999999998</v>
      </c>
      <c r="I73" s="42"/>
      <c r="J73" s="25"/>
      <c r="K73" s="25"/>
      <c r="L73" s="25"/>
      <c r="M73" s="25"/>
      <c r="N73" s="25"/>
      <c r="O73" s="25"/>
      <c r="P73" s="25"/>
      <c r="Q73" s="25"/>
      <c r="R73" s="25"/>
    </row>
    <row r="74" spans="1:18" x14ac:dyDescent="0.2">
      <c r="A74" s="66">
        <v>6171</v>
      </c>
      <c r="B74" s="19"/>
      <c r="C74" s="67"/>
      <c r="D74" s="68" t="s">
        <v>32</v>
      </c>
      <c r="E74" s="68"/>
      <c r="F74" s="20">
        <v>5757058.1799999997</v>
      </c>
      <c r="G74" s="20">
        <f>+G73+G72+G71</f>
        <v>1186028.46</v>
      </c>
      <c r="H74" s="27">
        <f t="shared" si="1"/>
        <v>6943086.6399999997</v>
      </c>
      <c r="I74" s="42"/>
      <c r="J74" s="25"/>
      <c r="K74" s="25"/>
      <c r="L74" s="25"/>
      <c r="M74" s="25"/>
      <c r="N74" s="25"/>
      <c r="O74" s="25"/>
      <c r="P74" s="25"/>
      <c r="Q74" s="25"/>
      <c r="R74" s="25"/>
    </row>
    <row r="75" spans="1:18" x14ac:dyDescent="0.2">
      <c r="A75" s="69"/>
      <c r="B75" s="28"/>
      <c r="C75" s="70"/>
      <c r="D75" s="71" t="s">
        <v>38</v>
      </c>
      <c r="E75" s="71"/>
      <c r="F75" s="29"/>
      <c r="G75" s="30">
        <f>+G74+G70+G68+G66+G63</f>
        <v>2299583.1</v>
      </c>
      <c r="H75" s="31"/>
      <c r="I75" s="43"/>
      <c r="J75" s="25"/>
      <c r="K75" s="25"/>
      <c r="L75" s="25"/>
      <c r="M75" s="25"/>
      <c r="N75" s="25"/>
      <c r="O75" s="25"/>
      <c r="P75" s="25"/>
      <c r="Q75" s="25"/>
      <c r="R75" s="25"/>
    </row>
    <row r="76" spans="1:18" x14ac:dyDescent="0.2">
      <c r="A76" s="72"/>
      <c r="B76" s="73"/>
      <c r="C76" s="73"/>
      <c r="D76" s="73"/>
      <c r="E76" s="73"/>
      <c r="F76" s="74"/>
      <c r="G76" s="74"/>
      <c r="H76" s="74"/>
      <c r="I76" s="44"/>
      <c r="J76" s="25"/>
      <c r="K76" s="25"/>
      <c r="L76" s="25"/>
      <c r="M76" s="25"/>
      <c r="N76" s="25"/>
      <c r="O76" s="25"/>
      <c r="P76" s="25"/>
      <c r="Q76" s="25"/>
      <c r="R76" s="25"/>
    </row>
    <row r="77" spans="1:18" x14ac:dyDescent="0.2">
      <c r="A77" s="72"/>
      <c r="B77" s="73"/>
      <c r="C77" s="73"/>
      <c r="D77" s="73" t="s">
        <v>39</v>
      </c>
      <c r="E77" s="73"/>
      <c r="F77" s="74">
        <v>57572669.199999996</v>
      </c>
      <c r="G77" s="74">
        <f>G75</f>
        <v>2299583.1</v>
      </c>
      <c r="H77" s="74">
        <f>G77+F77</f>
        <v>59872252.299999997</v>
      </c>
      <c r="I77" s="44"/>
      <c r="J77" s="25"/>
      <c r="K77" s="25"/>
      <c r="L77" s="25"/>
      <c r="M77" s="25"/>
      <c r="N77" s="25"/>
      <c r="O77" s="25"/>
      <c r="P77" s="25"/>
      <c r="Q77" s="25"/>
      <c r="R77" s="25"/>
    </row>
    <row r="78" spans="1:18" x14ac:dyDescent="0.2">
      <c r="A78" s="72"/>
      <c r="B78" s="73"/>
      <c r="C78" s="73"/>
      <c r="D78" s="73"/>
      <c r="E78" s="73"/>
      <c r="F78" s="74"/>
      <c r="G78" s="74"/>
      <c r="H78" s="74"/>
      <c r="I78" s="44"/>
      <c r="J78" s="25"/>
      <c r="K78" s="25"/>
      <c r="L78" s="25"/>
      <c r="M78" s="25"/>
      <c r="N78" s="25"/>
      <c r="O78" s="25"/>
      <c r="P78" s="25"/>
      <c r="Q78" s="25"/>
      <c r="R78" s="25"/>
    </row>
    <row r="79" spans="1:18" x14ac:dyDescent="0.2">
      <c r="A79" s="72"/>
      <c r="B79" s="73"/>
      <c r="C79" s="73"/>
      <c r="D79" s="73" t="s">
        <v>40</v>
      </c>
      <c r="E79" s="73"/>
      <c r="F79" s="74">
        <v>26591607.990000002</v>
      </c>
      <c r="G79" s="74">
        <f>+G64+G65+G67+G69+G71+G72+G73</f>
        <v>1228983.06</v>
      </c>
      <c r="H79" s="74">
        <f>G79+F79</f>
        <v>27820591.050000001</v>
      </c>
      <c r="I79" s="44"/>
      <c r="J79" s="25"/>
      <c r="K79" s="25"/>
      <c r="L79" s="25"/>
      <c r="M79" s="25"/>
      <c r="N79" s="25"/>
      <c r="O79" s="25"/>
      <c r="P79" s="25"/>
      <c r="Q79" s="25"/>
      <c r="R79" s="25"/>
    </row>
    <row r="80" spans="1:18" x14ac:dyDescent="0.2">
      <c r="A80" s="72"/>
      <c r="B80" s="73"/>
      <c r="C80" s="73"/>
      <c r="D80" s="73" t="s">
        <v>41</v>
      </c>
      <c r="E80" s="73"/>
      <c r="F80" s="74">
        <v>30981061.209999997</v>
      </c>
      <c r="G80" s="74">
        <f>G62</f>
        <v>1070600.04</v>
      </c>
      <c r="H80" s="74">
        <f>G80+F80</f>
        <v>32051661.249999996</v>
      </c>
      <c r="I80" s="44"/>
      <c r="J80" s="25"/>
      <c r="K80" s="25"/>
      <c r="L80" s="25"/>
      <c r="M80" s="25"/>
      <c r="N80" s="25"/>
      <c r="O80" s="25"/>
      <c r="P80" s="25"/>
      <c r="Q80" s="25"/>
      <c r="R80" s="25"/>
    </row>
    <row r="81" spans="1:9" x14ac:dyDescent="0.2">
      <c r="A81" s="57"/>
      <c r="B81" s="58"/>
      <c r="C81" s="59"/>
      <c r="D81" s="59"/>
      <c r="E81" s="59"/>
      <c r="F81" s="60"/>
      <c r="G81" s="60"/>
      <c r="H81" s="60"/>
      <c r="I81" s="40"/>
    </row>
    <row r="82" spans="1:9" x14ac:dyDescent="0.2">
      <c r="A82" s="57"/>
      <c r="B82" s="58"/>
      <c r="C82" s="59"/>
      <c r="D82" s="59"/>
      <c r="E82" s="59"/>
      <c r="F82" s="60"/>
      <c r="G82" s="60"/>
      <c r="H82" s="60"/>
      <c r="I82" s="40"/>
    </row>
    <row r="83" spans="1:9" x14ac:dyDescent="0.2">
      <c r="A83" s="75" t="s">
        <v>42</v>
      </c>
      <c r="B83" s="58"/>
      <c r="C83" s="59"/>
      <c r="D83" s="59"/>
      <c r="E83" s="59"/>
      <c r="F83" s="60"/>
      <c r="G83" s="60"/>
      <c r="H83" s="60"/>
      <c r="I83" s="40"/>
    </row>
    <row r="84" spans="1:9" ht="13.5" thickBot="1" x14ac:dyDescent="0.25">
      <c r="A84" s="76" t="s">
        <v>13</v>
      </c>
      <c r="B84" s="32" t="s">
        <v>14</v>
      </c>
      <c r="C84" s="77" t="s">
        <v>21</v>
      </c>
      <c r="D84" s="78" t="s">
        <v>15</v>
      </c>
      <c r="E84" s="77" t="s">
        <v>16</v>
      </c>
      <c r="F84" s="79" t="s">
        <v>18</v>
      </c>
      <c r="G84" s="80" t="s">
        <v>20</v>
      </c>
      <c r="H84" s="81" t="s">
        <v>19</v>
      </c>
      <c r="I84" s="38" t="s">
        <v>17</v>
      </c>
    </row>
    <row r="85" spans="1:9" ht="13.5" thickTop="1" x14ac:dyDescent="0.2">
      <c r="A85" s="82"/>
      <c r="B85" s="83"/>
      <c r="C85" s="84"/>
      <c r="D85" s="84" t="s">
        <v>43</v>
      </c>
      <c r="E85" s="84"/>
      <c r="F85" s="85"/>
      <c r="G85" s="85">
        <v>0</v>
      </c>
      <c r="H85" s="85"/>
      <c r="I85" s="40"/>
    </row>
    <row r="86" spans="1:9" x14ac:dyDescent="0.2">
      <c r="A86" s="57"/>
      <c r="B86" s="58"/>
      <c r="C86" s="59"/>
      <c r="D86" s="59"/>
      <c r="E86" s="59"/>
      <c r="F86" s="60"/>
      <c r="G86" s="60"/>
      <c r="H86" s="60"/>
      <c r="I86" s="40"/>
    </row>
    <row r="87" spans="1:9" x14ac:dyDescent="0.2">
      <c r="A87" s="57"/>
      <c r="B87" s="58"/>
      <c r="C87" s="59"/>
      <c r="D87" s="59"/>
      <c r="E87" s="59"/>
      <c r="F87" s="60"/>
      <c r="G87" s="60"/>
      <c r="H87" s="60"/>
      <c r="I87" s="40"/>
    </row>
    <row r="88" spans="1:9" x14ac:dyDescent="0.2">
      <c r="A88" s="57"/>
      <c r="B88" s="58"/>
      <c r="C88" s="59"/>
      <c r="D88" s="59" t="s">
        <v>45</v>
      </c>
      <c r="E88" s="59"/>
      <c r="F88" s="60"/>
      <c r="G88" s="60"/>
      <c r="H88" s="60"/>
      <c r="I88" s="40"/>
    </row>
    <row r="89" spans="1:9" x14ac:dyDescent="0.2">
      <c r="A89" s="57"/>
      <c r="B89" s="58"/>
      <c r="C89" s="59"/>
      <c r="D89" s="59"/>
      <c r="E89" s="59"/>
      <c r="F89" s="60"/>
      <c r="G89" s="60"/>
      <c r="H89" s="60"/>
      <c r="I89" s="40"/>
    </row>
    <row r="90" spans="1:9" x14ac:dyDescent="0.2">
      <c r="A90" s="57"/>
      <c r="B90" s="58"/>
      <c r="C90" s="59"/>
      <c r="D90" s="59" t="s">
        <v>34</v>
      </c>
      <c r="E90" s="59"/>
      <c r="F90" s="60">
        <f>F58</f>
        <v>46288237.299999997</v>
      </c>
      <c r="G90" s="60">
        <f>G56</f>
        <v>2299583.1</v>
      </c>
      <c r="H90" s="60">
        <f>G90+F90</f>
        <v>48587820.399999999</v>
      </c>
      <c r="I90" s="40"/>
    </row>
    <row r="91" spans="1:9" x14ac:dyDescent="0.2">
      <c r="A91" s="57"/>
      <c r="B91" s="58"/>
      <c r="C91" s="59"/>
      <c r="D91" s="59" t="s">
        <v>44</v>
      </c>
      <c r="E91" s="59"/>
      <c r="F91" s="60">
        <v>11284431.900000021</v>
      </c>
      <c r="G91" s="60">
        <v>0</v>
      </c>
      <c r="H91" s="60">
        <f t="shared" ref="H91:H92" si="2">G91+F91</f>
        <v>11284431.900000021</v>
      </c>
      <c r="I91" s="40"/>
    </row>
    <row r="92" spans="1:9" x14ac:dyDescent="0.2">
      <c r="A92" s="57"/>
      <c r="B92" s="58"/>
      <c r="C92" s="59"/>
      <c r="D92" s="59" t="s">
        <v>46</v>
      </c>
      <c r="E92" s="59"/>
      <c r="F92" s="60">
        <f>F91+F90</f>
        <v>57572669.200000018</v>
      </c>
      <c r="G92" s="60">
        <f>G75</f>
        <v>2299583.1</v>
      </c>
      <c r="H92" s="60">
        <f t="shared" si="2"/>
        <v>59872252.300000019</v>
      </c>
      <c r="I92" s="40"/>
    </row>
    <row r="93" spans="1:9" x14ac:dyDescent="0.2">
      <c r="A93" s="57"/>
      <c r="B93" s="58"/>
      <c r="C93" s="59"/>
      <c r="D93" s="59"/>
      <c r="E93" s="59"/>
      <c r="F93" s="60"/>
      <c r="G93" s="60"/>
      <c r="H93" s="60"/>
      <c r="I93" s="40"/>
    </row>
    <row r="94" spans="1:9" x14ac:dyDescent="0.2">
      <c r="A94" s="86"/>
      <c r="B94" s="87"/>
      <c r="C94" s="88"/>
      <c r="D94" s="59" t="s">
        <v>39</v>
      </c>
      <c r="E94" s="59"/>
      <c r="F94" s="60">
        <f>F77</f>
        <v>57572669.199999996</v>
      </c>
      <c r="G94" s="60">
        <f>G75</f>
        <v>2299583.1</v>
      </c>
      <c r="H94" s="60">
        <f>G94+F94</f>
        <v>59872252.299999997</v>
      </c>
      <c r="I94" s="40"/>
    </row>
    <row r="95" spans="1:9" x14ac:dyDescent="0.2">
      <c r="A95" s="86"/>
      <c r="B95" s="87"/>
      <c r="C95" s="88"/>
      <c r="D95" s="88"/>
      <c r="E95" s="88"/>
      <c r="F95" s="89"/>
      <c r="G95" s="89"/>
      <c r="H95" s="89"/>
      <c r="I95" s="40"/>
    </row>
    <row r="96" spans="1:9" x14ac:dyDescent="0.2">
      <c r="A96" s="86"/>
      <c r="B96" s="87"/>
      <c r="C96" s="88"/>
      <c r="D96" s="88"/>
      <c r="E96" s="88"/>
      <c r="F96" s="89"/>
      <c r="G96" s="89"/>
      <c r="H96" s="89"/>
      <c r="I96" s="40"/>
    </row>
    <row r="97" spans="1:9" s="13" customFormat="1" x14ac:dyDescent="0.2">
      <c r="A97" s="94" t="s">
        <v>50</v>
      </c>
      <c r="I97" s="36"/>
    </row>
    <row r="98" spans="1:9" s="13" customFormat="1" x14ac:dyDescent="0.2">
      <c r="A98" s="91"/>
      <c r="I98" s="36"/>
    </row>
    <row r="99" spans="1:9" s="13" customFormat="1" x14ac:dyDescent="0.2">
      <c r="A99" s="91" t="s">
        <v>2</v>
      </c>
      <c r="I99" s="36"/>
    </row>
    <row r="100" spans="1:9" s="13" customFormat="1" x14ac:dyDescent="0.2">
      <c r="A100" s="91"/>
      <c r="I100" s="36"/>
    </row>
    <row r="101" spans="1:9" s="13" customFormat="1" x14ac:dyDescent="0.2">
      <c r="A101" s="91" t="s">
        <v>7</v>
      </c>
      <c r="I101" s="36"/>
    </row>
    <row r="102" spans="1:9" s="13" customFormat="1" x14ac:dyDescent="0.2">
      <c r="A102" s="91"/>
      <c r="I102" s="36"/>
    </row>
    <row r="103" spans="1:9" s="13" customFormat="1" x14ac:dyDescent="0.2">
      <c r="A103" s="91" t="s">
        <v>8</v>
      </c>
      <c r="I103" s="36"/>
    </row>
    <row r="104" spans="1:9" s="13" customFormat="1" x14ac:dyDescent="0.2">
      <c r="A104" s="91"/>
      <c r="I104" s="36"/>
    </row>
    <row r="105" spans="1:9" s="13" customFormat="1" x14ac:dyDescent="0.2">
      <c r="A105" s="91" t="s">
        <v>51</v>
      </c>
      <c r="I105" s="36"/>
    </row>
    <row r="106" spans="1:9" s="13" customFormat="1" x14ac:dyDescent="0.2">
      <c r="I106" s="36"/>
    </row>
    <row r="107" spans="1:9" s="13" customFormat="1" x14ac:dyDescent="0.2">
      <c r="I107" s="36"/>
    </row>
    <row r="108" spans="1:9" s="13" customFormat="1" x14ac:dyDescent="0.2">
      <c r="I108" s="36"/>
    </row>
    <row r="109" spans="1:9" s="13" customFormat="1" x14ac:dyDescent="0.2">
      <c r="I109" s="36"/>
    </row>
    <row r="110" spans="1:9" s="13" customFormat="1" x14ac:dyDescent="0.2">
      <c r="I110" s="36"/>
    </row>
    <row r="111" spans="1:9" s="13" customFormat="1" x14ac:dyDescent="0.2">
      <c r="I111" s="36"/>
    </row>
    <row r="112" spans="1:9" s="13" customFormat="1" x14ac:dyDescent="0.2">
      <c r="A112" s="90"/>
      <c r="B112" s="90"/>
      <c r="C112" s="90"/>
      <c r="D112" s="90"/>
      <c r="E112" s="90"/>
      <c r="F112" s="90"/>
      <c r="G112" s="90"/>
      <c r="H112" s="90"/>
      <c r="I112" s="36"/>
    </row>
    <row r="113" spans="1:9" s="13" customFormat="1" x14ac:dyDescent="0.2">
      <c r="A113" s="90"/>
      <c r="B113" s="90"/>
      <c r="C113" s="90"/>
      <c r="D113" s="90"/>
      <c r="E113" s="90"/>
      <c r="F113" s="90"/>
      <c r="G113" s="90"/>
      <c r="H113" s="90"/>
      <c r="I113" s="36"/>
    </row>
    <row r="114" spans="1:9" x14ac:dyDescent="0.2">
      <c r="A114" s="86"/>
      <c r="B114" s="87"/>
      <c r="C114" s="88"/>
      <c r="D114" s="88"/>
      <c r="E114" s="88"/>
      <c r="F114" s="89"/>
      <c r="G114" s="89"/>
      <c r="H114" s="89"/>
      <c r="I114" s="40"/>
    </row>
    <row r="115" spans="1:9" x14ac:dyDescent="0.2">
      <c r="A115" s="86"/>
      <c r="B115" s="87"/>
      <c r="C115" s="88"/>
      <c r="D115" s="88"/>
      <c r="E115" s="88"/>
      <c r="F115" s="89"/>
      <c r="G115" s="89"/>
      <c r="H115" s="89"/>
      <c r="I115" s="40"/>
    </row>
    <row r="116" spans="1:9" x14ac:dyDescent="0.2">
      <c r="A116" s="86"/>
      <c r="B116" s="87"/>
      <c r="C116" s="88"/>
      <c r="D116" s="88"/>
      <c r="E116" s="88"/>
      <c r="F116" s="89"/>
      <c r="G116" s="89"/>
      <c r="H116" s="89"/>
      <c r="I116" s="40"/>
    </row>
    <row r="117" spans="1:9" x14ac:dyDescent="0.2">
      <c r="A117" s="86"/>
      <c r="B117" s="87"/>
      <c r="C117" s="88"/>
      <c r="D117" s="88"/>
      <c r="E117" s="88"/>
      <c r="F117" s="89"/>
      <c r="G117" s="89"/>
      <c r="H117" s="89"/>
      <c r="I117" s="40"/>
    </row>
    <row r="118" spans="1:9" x14ac:dyDescent="0.2">
      <c r="A118" s="86"/>
      <c r="B118" s="87"/>
      <c r="C118" s="88"/>
      <c r="D118" s="88"/>
      <c r="E118" s="88"/>
      <c r="F118" s="89"/>
      <c r="G118" s="89"/>
      <c r="H118" s="89"/>
      <c r="I118" s="40"/>
    </row>
    <row r="119" spans="1:9" x14ac:dyDescent="0.2">
      <c r="A119" s="86"/>
      <c r="B119" s="87"/>
      <c r="C119" s="88"/>
      <c r="D119" s="88"/>
      <c r="E119" s="88"/>
      <c r="F119" s="89"/>
      <c r="G119" s="89"/>
      <c r="H119" s="89"/>
      <c r="I119" s="40"/>
    </row>
    <row r="120" spans="1:9" x14ac:dyDescent="0.2">
      <c r="A120" s="86"/>
      <c r="B120" s="87"/>
      <c r="C120" s="88"/>
      <c r="D120" s="88"/>
      <c r="E120" s="88"/>
      <c r="F120" s="89"/>
      <c r="G120" s="89"/>
      <c r="H120" s="89"/>
      <c r="I120" s="40"/>
    </row>
    <row r="121" spans="1:9" x14ac:dyDescent="0.2">
      <c r="A121" s="86"/>
      <c r="B121" s="87"/>
      <c r="C121" s="88"/>
      <c r="D121" s="88"/>
      <c r="E121" s="88"/>
      <c r="F121" s="89"/>
      <c r="G121" s="89"/>
      <c r="H121" s="89"/>
      <c r="I121" s="40"/>
    </row>
    <row r="122" spans="1:9" x14ac:dyDescent="0.2">
      <c r="A122" s="86"/>
      <c r="B122" s="87"/>
      <c r="C122" s="88"/>
      <c r="D122" s="88"/>
      <c r="E122" s="88"/>
      <c r="F122" s="89"/>
      <c r="G122" s="89"/>
      <c r="H122" s="89"/>
      <c r="I122" s="40"/>
    </row>
    <row r="123" spans="1:9" x14ac:dyDescent="0.2">
      <c r="A123" s="86"/>
      <c r="B123" s="87"/>
      <c r="C123" s="88"/>
      <c r="D123" s="88"/>
      <c r="E123" s="88"/>
      <c r="F123" s="89"/>
      <c r="G123" s="89"/>
      <c r="H123" s="89"/>
      <c r="I123" s="40"/>
    </row>
    <row r="124" spans="1:9" x14ac:dyDescent="0.2">
      <c r="A124" s="86"/>
      <c r="B124" s="87"/>
      <c r="C124" s="88"/>
      <c r="D124" s="88"/>
      <c r="E124" s="88"/>
      <c r="F124" s="89"/>
      <c r="G124" s="89"/>
      <c r="H124" s="89"/>
      <c r="I124" s="40"/>
    </row>
    <row r="125" spans="1:9" x14ac:dyDescent="0.2">
      <c r="A125" s="86"/>
      <c r="B125" s="87"/>
      <c r="C125" s="88"/>
      <c r="D125" s="88"/>
      <c r="E125" s="88"/>
      <c r="F125" s="89"/>
      <c r="G125" s="89"/>
      <c r="H125" s="89"/>
      <c r="I125" s="40"/>
    </row>
    <row r="126" spans="1:9" x14ac:dyDescent="0.2">
      <c r="A126" s="86"/>
      <c r="B126" s="87"/>
      <c r="C126" s="88"/>
      <c r="D126" s="88"/>
      <c r="E126" s="88"/>
      <c r="F126" s="89"/>
      <c r="G126" s="89"/>
      <c r="H126" s="89"/>
      <c r="I126" s="40"/>
    </row>
    <row r="127" spans="1:9" x14ac:dyDescent="0.2">
      <c r="A127" s="86"/>
      <c r="B127" s="87"/>
      <c r="C127" s="88"/>
      <c r="D127" s="88"/>
      <c r="E127" s="88"/>
      <c r="F127" s="89"/>
      <c r="G127" s="89"/>
      <c r="H127" s="89"/>
      <c r="I127" s="40"/>
    </row>
    <row r="128" spans="1:9" x14ac:dyDescent="0.2">
      <c r="A128" s="86"/>
      <c r="B128" s="87"/>
      <c r="C128" s="88"/>
      <c r="D128" s="88"/>
      <c r="E128" s="88"/>
      <c r="F128" s="89"/>
      <c r="G128" s="89"/>
      <c r="H128" s="89"/>
      <c r="I128" s="40"/>
    </row>
    <row r="129" spans="1:9" x14ac:dyDescent="0.2">
      <c r="A129" s="86"/>
      <c r="B129" s="87"/>
      <c r="C129" s="88"/>
      <c r="D129" s="88"/>
      <c r="E129" s="88"/>
      <c r="F129" s="89"/>
      <c r="G129" s="89"/>
      <c r="H129" s="89"/>
      <c r="I129" s="40"/>
    </row>
    <row r="130" spans="1:9" x14ac:dyDescent="0.2">
      <c r="A130" s="86"/>
      <c r="B130" s="87"/>
      <c r="C130" s="88"/>
      <c r="D130" s="88"/>
      <c r="E130" s="88"/>
      <c r="F130" s="89"/>
      <c r="G130" s="89"/>
      <c r="H130" s="89"/>
      <c r="I130" s="40"/>
    </row>
    <row r="131" spans="1:9" x14ac:dyDescent="0.2">
      <c r="A131" s="86"/>
      <c r="B131" s="87"/>
      <c r="C131" s="88"/>
      <c r="D131" s="88"/>
      <c r="E131" s="88"/>
      <c r="F131" s="89"/>
      <c r="G131" s="89"/>
      <c r="H131" s="89"/>
      <c r="I131" s="40"/>
    </row>
    <row r="132" spans="1:9" x14ac:dyDescent="0.2">
      <c r="A132" s="86"/>
      <c r="B132" s="87"/>
      <c r="C132" s="88"/>
      <c r="D132" s="88"/>
      <c r="E132" s="88"/>
      <c r="F132" s="89"/>
      <c r="G132" s="89"/>
      <c r="H132" s="89"/>
      <c r="I132" s="40"/>
    </row>
    <row r="133" spans="1:9" x14ac:dyDescent="0.2">
      <c r="A133" s="86"/>
      <c r="B133" s="87"/>
      <c r="C133" s="88"/>
      <c r="D133" s="88"/>
      <c r="E133" s="88"/>
      <c r="F133" s="89"/>
      <c r="G133" s="89"/>
      <c r="H133" s="89"/>
      <c r="I133" s="40"/>
    </row>
    <row r="134" spans="1:9" x14ac:dyDescent="0.2">
      <c r="A134" s="86"/>
      <c r="B134" s="87"/>
      <c r="C134" s="88"/>
      <c r="D134" s="88"/>
      <c r="E134" s="88"/>
      <c r="F134" s="89"/>
      <c r="G134" s="89"/>
      <c r="H134" s="89"/>
      <c r="I134" s="40"/>
    </row>
    <row r="135" spans="1:9" x14ac:dyDescent="0.2">
      <c r="A135" s="86"/>
      <c r="B135" s="87"/>
      <c r="C135" s="88"/>
      <c r="D135" s="88"/>
      <c r="E135" s="88"/>
      <c r="F135" s="89"/>
      <c r="G135" s="89"/>
      <c r="H135" s="89"/>
      <c r="I135" s="40"/>
    </row>
    <row r="136" spans="1:9" x14ac:dyDescent="0.2">
      <c r="A136" s="86"/>
      <c r="B136" s="87"/>
      <c r="C136" s="88"/>
      <c r="D136" s="88"/>
      <c r="E136" s="88"/>
      <c r="F136" s="89"/>
      <c r="G136" s="89"/>
      <c r="H136" s="89"/>
      <c r="I136" s="40"/>
    </row>
  </sheetData>
  <printOptions horizontalCentered="1"/>
  <pageMargins left="0.19685039370078741" right="0.19685039370078741" top="0.19685039370078741" bottom="0.19685039370078741" header="0.31496062992125984" footer="0.31496062992125984"/>
  <pageSetup paperSize="9" scale="8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H24"/>
  <sheetViews>
    <sheetView zoomScale="85" zoomScaleNormal="85" workbookViewId="0">
      <selection activeCell="A16" sqref="A16:XFD32"/>
    </sheetView>
  </sheetViews>
  <sheetFormatPr defaultColWidth="9.140625" defaultRowHeight="15" x14ac:dyDescent="0.25"/>
  <cols>
    <col min="1" max="1" width="129.5703125" style="2" customWidth="1"/>
    <col min="2" max="16384" width="9.140625" style="2"/>
  </cols>
  <sheetData>
    <row r="1" spans="1:8" ht="31.5" customHeight="1" x14ac:dyDescent="0.25">
      <c r="A1" s="11" t="s">
        <v>4</v>
      </c>
    </row>
    <row r="2" spans="1:8" x14ac:dyDescent="0.25">
      <c r="A2" t="s">
        <v>6</v>
      </c>
    </row>
    <row r="4" spans="1:8" x14ac:dyDescent="0.25">
      <c r="B4" s="5"/>
      <c r="C4" s="5"/>
      <c r="D4" s="5"/>
      <c r="E4" s="5"/>
      <c r="F4" s="5"/>
      <c r="G4" s="5"/>
      <c r="H4" s="5"/>
    </row>
    <row r="5" spans="1:8" x14ac:dyDescent="0.25">
      <c r="A5" s="3" t="s">
        <v>9</v>
      </c>
      <c r="B5" s="5"/>
      <c r="C5" s="5"/>
      <c r="D5" s="5"/>
      <c r="E5" s="5"/>
      <c r="F5" s="5"/>
      <c r="G5" s="5"/>
      <c r="H5" s="5"/>
    </row>
    <row r="6" spans="1:8" x14ac:dyDescent="0.25">
      <c r="A6" s="4"/>
      <c r="B6" s="5"/>
      <c r="C6" s="5"/>
      <c r="D6" s="5"/>
      <c r="E6" s="5"/>
      <c r="F6" s="5"/>
      <c r="G6" s="5"/>
      <c r="H6" s="5"/>
    </row>
    <row r="7" spans="1:8" x14ac:dyDescent="0.25">
      <c r="A7" s="6" t="s">
        <v>10</v>
      </c>
      <c r="B7" s="5"/>
      <c r="C7" s="5"/>
      <c r="D7" s="5"/>
      <c r="E7" s="5"/>
      <c r="F7" s="5"/>
      <c r="G7" s="5"/>
      <c r="H7" s="5"/>
    </row>
    <row r="8" spans="1:8" x14ac:dyDescent="0.25">
      <c r="A8" s="4"/>
      <c r="B8" s="5"/>
      <c r="C8" s="5"/>
      <c r="D8" s="5"/>
      <c r="E8" s="5"/>
      <c r="F8" s="5"/>
      <c r="G8" s="5"/>
      <c r="H8" s="5"/>
    </row>
    <row r="9" spans="1:8" x14ac:dyDescent="0.25">
      <c r="A9" s="7" t="s">
        <v>0</v>
      </c>
      <c r="B9" s="5"/>
      <c r="C9" s="5"/>
      <c r="D9" s="5"/>
      <c r="E9" s="5"/>
      <c r="F9" s="5"/>
      <c r="G9" s="5"/>
      <c r="H9" s="5"/>
    </row>
    <row r="10" spans="1:8" x14ac:dyDescent="0.25">
      <c r="A10" s="7" t="s">
        <v>1</v>
      </c>
      <c r="B10" s="5"/>
      <c r="C10" s="5"/>
      <c r="D10" s="5"/>
      <c r="E10" s="5"/>
      <c r="F10" s="5"/>
      <c r="G10" s="5"/>
      <c r="H10" s="5"/>
    </row>
    <row r="11" spans="1:8" x14ac:dyDescent="0.25">
      <c r="A11" s="4"/>
      <c r="B11" s="5"/>
      <c r="C11" s="5"/>
      <c r="D11" s="5"/>
      <c r="E11" s="5"/>
      <c r="F11" s="5"/>
      <c r="G11" s="5"/>
      <c r="H11" s="5"/>
    </row>
    <row r="12" spans="1:8" x14ac:dyDescent="0.25">
      <c r="A12" s="8" t="s">
        <v>11</v>
      </c>
      <c r="B12" s="5"/>
      <c r="C12" s="5"/>
      <c r="D12" s="5"/>
      <c r="E12" s="5"/>
      <c r="F12" s="5"/>
      <c r="G12" s="5"/>
      <c r="H12" s="5"/>
    </row>
    <row r="13" spans="1:8" x14ac:dyDescent="0.25">
      <c r="A13" s="8"/>
      <c r="B13" s="5"/>
      <c r="C13" s="5"/>
      <c r="D13" s="5"/>
      <c r="E13" s="5"/>
      <c r="F13" s="5"/>
      <c r="G13" s="5"/>
      <c r="H13" s="5"/>
    </row>
    <row r="14" spans="1:8" ht="26.25" x14ac:dyDescent="0.25">
      <c r="A14" s="11" t="s">
        <v>5</v>
      </c>
      <c r="B14" s="5"/>
      <c r="C14" s="5"/>
      <c r="D14" s="5"/>
      <c r="E14" s="5"/>
      <c r="F14" s="5"/>
      <c r="G14" s="5"/>
      <c r="H14" s="5"/>
    </row>
    <row r="15" spans="1:8" x14ac:dyDescent="0.25">
      <c r="A15" s="1"/>
    </row>
    <row r="16" spans="1:8" x14ac:dyDescent="0.25">
      <c r="A16" s="9" t="s">
        <v>12</v>
      </c>
    </row>
    <row r="17" spans="1:1" x14ac:dyDescent="0.25">
      <c r="A17" s="4"/>
    </row>
    <row r="18" spans="1:1" x14ac:dyDescent="0.25">
      <c r="A18" s="10" t="s">
        <v>2</v>
      </c>
    </row>
    <row r="19" spans="1:1" x14ac:dyDescent="0.25">
      <c r="A19" s="4"/>
    </row>
    <row r="20" spans="1:1" x14ac:dyDescent="0.25">
      <c r="A20" s="7" t="s">
        <v>7</v>
      </c>
    </row>
    <row r="21" spans="1:1" x14ac:dyDescent="0.25">
      <c r="A21" s="4"/>
    </row>
    <row r="22" spans="1:1" x14ac:dyDescent="0.25">
      <c r="A22" s="7" t="s">
        <v>8</v>
      </c>
    </row>
    <row r="23" spans="1:1" x14ac:dyDescent="0.25">
      <c r="A23" s="4"/>
    </row>
    <row r="24" spans="1:1" x14ac:dyDescent="0.25">
      <c r="A24" s="7" t="s">
        <v>3</v>
      </c>
    </row>
  </sheetData>
  <sheetProtection sheet="1" objects="1" scenarios="1"/>
  <pageMargins left="0.7" right="0.7" top="0.78740157499999996" bottom="0.78740157499999996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zpetROZPOCET_VYD">
                <anchor moveWithCells="1" sizeWithCells="1">
                  <from>
                    <xdr:col>1</xdr:col>
                    <xdr:colOff>85725</xdr:colOff>
                    <xdr:row>0</xdr:row>
                    <xdr:rowOff>28575</xdr:rowOff>
                  </from>
                  <to>
                    <xdr:col>3</xdr:col>
                    <xdr:colOff>133350</xdr:colOff>
                    <xdr:row>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aveSoubor">
                <anchor moveWithCells="1" sizeWithCells="1">
                  <from>
                    <xdr:col>3</xdr:col>
                    <xdr:colOff>238125</xdr:colOff>
                    <xdr:row>0</xdr:row>
                    <xdr:rowOff>47625</xdr:rowOff>
                  </from>
                  <to>
                    <xdr:col>6</xdr:col>
                    <xdr:colOff>47625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Admin</cp:lastModifiedBy>
  <cp:lastPrinted>2022-02-07T10:58:42Z</cp:lastPrinted>
  <dcterms:created xsi:type="dcterms:W3CDTF">2016-04-24T07:59:01Z</dcterms:created>
  <dcterms:modified xsi:type="dcterms:W3CDTF">2022-02-07T10:58:50Z</dcterms:modified>
</cp:coreProperties>
</file>